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activeTab="0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<sst xmlns="http://schemas.openxmlformats.org/spreadsheetml/2006/main" count="1098" uniqueCount="465">
  <si>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</si>
  <si>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</si>
  <si>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</si>
  <si>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</si>
  <si>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</si>
  <si>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</si>
  <si>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</si>
  <si>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</si>
  <si>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</si>
  <si>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</si>
  <si>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</si>
  <si>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</si>
  <si>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</si>
  <si>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</si>
  <si>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</si>
  <si>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</si>
  <si>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</si>
  <si>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</si>
  <si>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</si>
  <si>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podnikania a vlast. majetku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</si>
  <si>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</si>
  <si>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</si>
  <si>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</si>
  <si>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</si>
  <si>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</si>
  <si>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</si>
  <si>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</si>
  <si>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</si>
  <si>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</si>
  <si>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</si>
  <si>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</si>
  <si>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</si>
  <si>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</si>
  <si>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</si>
  <si>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</si>
  <si>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</si>
  <si>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</si>
  <si>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</si>
  <si>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Príjem zo vstupného</t>
  </si>
  <si>
    <t>Za stravné</t>
  </si>
  <si>
    <t>Príjem za réžiu stravného MŠ</t>
  </si>
  <si>
    <t>Úroky z vkladov</t>
  </si>
  <si>
    <t>Úroky z bežných účtov</t>
  </si>
  <si>
    <t>Úroky z termínovaných vkladov</t>
  </si>
  <si>
    <t>Iné nedaňové príjmy</t>
  </si>
  <si>
    <t>Príjem -nedoplatky</t>
  </si>
  <si>
    <t>Príjem z predpísaných mánk a škôd</t>
  </si>
  <si>
    <t>Príjem z dobropisov</t>
  </si>
  <si>
    <t>Príjem za poistné plnenie</t>
  </si>
  <si>
    <t>Príjem z náhrad z poistného plnenia</t>
  </si>
  <si>
    <t>Granty a transfery</t>
  </si>
  <si>
    <t>Príspevky od sponzorov</t>
  </si>
  <si>
    <t>Dotácia obciam - na ZŠ</t>
  </si>
  <si>
    <t>Dotácia obciam - stav. úrad, živ.prostr.</t>
  </si>
  <si>
    <t>Dotácia obciam - na stravu deťom</t>
  </si>
  <si>
    <t>Dotácia obciam - cestná doprava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</si>
  <si>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</si>
  <si>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</si>
  <si>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</si>
  <si>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</si>
  <si>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</si>
  <si>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recyklačný fond</t>
  </si>
  <si>
    <t>Dotácia obciam - civilná obrana</t>
  </si>
  <si>
    <t>Dotácia obciam - Materská škola</t>
  </si>
  <si>
    <t>Dotácia obciam - Ministerstvo financií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</si>
  <si>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</si>
  <si>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</si>
  <si>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</si>
  <si>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</si>
  <si>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</si>
  <si>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</si>
  <si>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Zostatok pros. z predch. rokov + RF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</si>
  <si>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</si>
  <si>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</si>
  <si>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</si>
  <si>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</si>
  <si>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</si>
  <si>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</si>
  <si>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</si>
  <si>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</si>
  <si>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</si>
  <si>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</si>
  <si>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</si>
  <si>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</si>
  <si>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</si>
  <si>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</si>
  <si>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</si>
  <si>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</si>
  <si>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</si>
  <si>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</si>
  <si>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</si>
  <si>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</si>
  <si>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</si>
  <si>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</si>
  <si>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</si>
  <si>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</si>
  <si>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</si>
  <si>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</si>
  <si>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</si>
  <si>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</si>
  <si>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</si>
  <si>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</si>
  <si>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</si>
  <si>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</si>
  <si>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</si>
  <si>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</si>
  <si>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</si>
  <si>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</si>
  <si>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</si>
  <si>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</si>
  <si>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</si>
  <si>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</si>
  <si>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</si>
  <si>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</si>
  <si>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</si>
  <si>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</si>
  <si>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</si>
  <si>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</si>
  <si>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</si>
  <si>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</si>
  <si>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</si>
  <si>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</si>
  <si>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</si>
  <si>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</si>
  <si>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</si>
  <si>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</si>
  <si>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</si>
  <si>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</si>
  <si>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</si>
  <si>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</si>
  <si>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</si>
  <si>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</si>
  <si>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</si>
  <si>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</si>
  <si>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</si>
  <si>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</si>
  <si>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</si>
  <si>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telefónnej ústredne</t>
  </si>
  <si>
    <t>Údržba dielenskej techniky</t>
  </si>
  <si>
    <t>Údržba hasiacich prístrojov</t>
  </si>
  <si>
    <t>Údržba elektrospotreb.</t>
  </si>
  <si>
    <t>Údržba kotla</t>
  </si>
  <si>
    <t>Údržba budov</t>
  </si>
  <si>
    <t>10.2</t>
  </si>
  <si>
    <t>Údržba verejných priestranstiev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</si>
  <si>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</si>
  <si>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</si>
  <si>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</si>
  <si>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</si>
  <si>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</si>
  <si>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</si>
  <si>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</si>
  <si>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</si>
  <si>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</si>
  <si>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</si>
  <si>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</si>
  <si>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Daň z predaja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</si>
  <si>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</si>
  <si>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</si>
  <si>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</si>
  <si>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</si>
  <si>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</si>
  <si>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</si>
  <si>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</si>
  <si>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</si>
  <si>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</si>
  <si>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Kolky</t>
  </si>
  <si>
    <t>Prídel do sociálneho fondu</t>
  </si>
  <si>
    <t>1.1.2</t>
  </si>
  <si>
    <t>Odmena poslancom ob.zastupiteľstva</t>
  </si>
  <si>
    <t>Odmena členom komisií</t>
  </si>
  <si>
    <t>Pokuta</t>
  </si>
  <si>
    <t>Odmena na dohodu o vyk.práce</t>
  </si>
  <si>
    <t>Školenie vodičov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</si>
  <si>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</si>
  <si>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</si>
  <si>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</si>
  <si>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</si>
  <si>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</si>
  <si>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</si>
  <si>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</si>
  <si>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</si>
  <si>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</si>
  <si>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</si>
  <si>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</si>
  <si>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</si>
  <si>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</si>
  <si>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</si>
  <si>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</si>
  <si>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</si>
  <si>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</si>
  <si>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</si>
  <si>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Výdaj na voľby</t>
  </si>
  <si>
    <t>01.7.0.</t>
  </si>
  <si>
    <t>Transakcie verejného dlhu</t>
  </si>
  <si>
    <t>Splácanie úrokov a ostatné platby</t>
  </si>
  <si>
    <t>Splácanie úrokov z úveru</t>
  </si>
  <si>
    <t>Splácanie úrokov - revitalizácia</t>
  </si>
  <si>
    <t>Splácanie úrokov z úveru  16 BJ</t>
  </si>
  <si>
    <t>Manipulačné poplatky k úveru</t>
  </si>
  <si>
    <t>02.2.0.</t>
  </si>
  <si>
    <t>Civilná ochrana</t>
  </si>
  <si>
    <t>5.2</t>
  </si>
  <si>
    <t>Odmena na dohodu o vykonaní práce</t>
  </si>
  <si>
    <t>03.2.0.</t>
  </si>
  <si>
    <t>5.3</t>
  </si>
  <si>
    <t>Tepelná energia</t>
  </si>
  <si>
    <t>Reprezentačné</t>
  </si>
  <si>
    <t>Revízie</t>
  </si>
  <si>
    <t>Vlajka, prístrešok</t>
  </si>
  <si>
    <t>Pohonné hmoty</t>
  </si>
  <si>
    <t>Servis, údržba dopr. prostriedkov</t>
  </si>
  <si>
    <t>Údržba PZ</t>
  </si>
  <si>
    <t>Nájomné za nájom</t>
  </si>
  <si>
    <t>Prenájom ihriska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</si>
  <si>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</si>
  <si>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</si>
  <si>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</si>
  <si>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</si>
  <si>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</si>
  <si>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</si>
  <si>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</si>
  <si>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</si>
  <si>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Údržba komunikácií, chodníkov, mostov</t>
  </si>
  <si>
    <t>Odmena na dohodu o vyk. práce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</si>
  <si>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</si>
  <si>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</si>
  <si>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</si>
  <si>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</si>
  <si>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</si>
  <si>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</si>
  <si>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Oplotenie zberového dvora</t>
  </si>
  <si>
    <t>Palivo - benzín do kosačiek, píly</t>
  </si>
  <si>
    <t>Údržba verejnej zelene</t>
  </si>
  <si>
    <t>Údržba priestorov zberného dvora</t>
  </si>
  <si>
    <t>Uloženie a likvidácia odpadu</t>
  </si>
  <si>
    <t>05.2.0.</t>
  </si>
  <si>
    <t>Nakladanie s odpadovými vodami</t>
  </si>
  <si>
    <t>Údržba prečerpávacej stanice</t>
  </si>
  <si>
    <t>Čistenie kanalizácie</t>
  </si>
  <si>
    <t>Vývoz fekálií</t>
  </si>
  <si>
    <t>Výstavba 16 Bytovej jednotky</t>
  </si>
  <si>
    <t>06.3.0.</t>
  </si>
  <si>
    <t>Zásobovanie vodou</t>
  </si>
  <si>
    <t xml:space="preserve">Pretlak </t>
  </si>
  <si>
    <t>Údržba vodárne</t>
  </si>
  <si>
    <t>06.4.0.</t>
  </si>
  <si>
    <t>Verejné osvetlenie</t>
  </si>
  <si>
    <t>5.1</t>
  </si>
  <si>
    <t>Energie-elektr. energia</t>
  </si>
  <si>
    <t>Údržba verejného osvetlenia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</si>
  <si>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</si>
  <si>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</si>
  <si>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</si>
  <si>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</si>
  <si>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</si>
  <si>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</si>
  <si>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</si>
  <si>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Údržba budov, fond opráv 157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</si>
  <si>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</si>
  <si>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</si>
  <si>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</si>
  <si>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</si>
  <si>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</si>
  <si>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</si>
  <si>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</si>
  <si>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</si>
  <si>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Dotácia TJ Tunežice</t>
  </si>
  <si>
    <t>Iné športy</t>
  </si>
  <si>
    <t>8.3</t>
  </si>
  <si>
    <t>Dotácia SCVČ</t>
  </si>
  <si>
    <t>8.2</t>
  </si>
  <si>
    <t>Vybavenie detských ihrísk</t>
  </si>
  <si>
    <t>08.2.0.</t>
  </si>
  <si>
    <t>Kultúrne služby - DK, ZPOZ</t>
  </si>
  <si>
    <t>9.1</t>
  </si>
  <si>
    <t>Všeobecná zdrav. Poisť.</t>
  </si>
  <si>
    <t>Prestavba DK</t>
  </si>
  <si>
    <t>Drobné vybavenie ( poháre, šálky)</t>
  </si>
  <si>
    <t xml:space="preserve">Dychovka  </t>
  </si>
  <si>
    <t>4.1</t>
  </si>
  <si>
    <t>Reprezentačné výdavky - ZPOZ</t>
  </si>
  <si>
    <t>Prenájom priestorov</t>
  </si>
  <si>
    <t>6.2</t>
  </si>
  <si>
    <t>Externý menežment</t>
  </si>
  <si>
    <t>Kultúrne podujatia - silvester</t>
  </si>
  <si>
    <t>Čistenie obrusov</t>
  </si>
  <si>
    <t>Ošatné - ZPOZ</t>
  </si>
  <si>
    <t>Vyrovnanie nájmu</t>
  </si>
  <si>
    <t>Knižnica</t>
  </si>
  <si>
    <t>VŠZP</t>
  </si>
  <si>
    <t>Rezervný fond</t>
  </si>
  <si>
    <t>Sociálny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</si>
  <si>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</si>
  <si>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</si>
  <si>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</si>
  <si>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</si>
  <si>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</si>
  <si>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</si>
  <si>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>Pohrebná služba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</si>
  <si>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</si>
  <si>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</si>
  <si>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</si>
  <si>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</si>
  <si>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Príspevok fara</t>
  </si>
  <si>
    <t>08.6.0.</t>
  </si>
  <si>
    <t>Kultúrne a cirkevné pamiatrky</t>
  </si>
  <si>
    <t>Rutinná a štandartná údržba</t>
  </si>
  <si>
    <t>Údržba kaplniek</t>
  </si>
  <si>
    <t>7.1</t>
  </si>
  <si>
    <t>Cestovné náklady, stravné</t>
  </si>
  <si>
    <t>Vodné</t>
  </si>
  <si>
    <t>Poštovné</t>
  </si>
  <si>
    <t>Interiérové vybavenie</t>
  </si>
  <si>
    <t>Náradie</t>
  </si>
  <si>
    <t>Hasiaci prístroj</t>
  </si>
  <si>
    <t>Náradie MŠ, elektrospotrebiče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</si>
  <si>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</si>
  <si>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</si>
  <si>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</si>
  <si>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</si>
  <si>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</si>
  <si>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</si>
  <si>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</si>
  <si>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Práčka</t>
  </si>
  <si>
    <t>PHM</t>
  </si>
  <si>
    <t>Tabule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</si>
  <si>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</si>
  <si>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</si>
  <si>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</si>
  <si>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</si>
  <si>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</si>
  <si>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</si>
  <si>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</si>
  <si>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Zdravotné prehliadka</t>
  </si>
  <si>
    <t>Dohody o vykonaní práce</t>
  </si>
  <si>
    <t>7.3</t>
  </si>
  <si>
    <t>Toner</t>
  </si>
  <si>
    <t>Pracovné stoly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</si>
  <si>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</si>
  <si>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</si>
  <si>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</si>
  <si>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</si>
  <si>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</si>
  <si>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</si>
  <si>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</si>
  <si>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</si>
  <si>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</si>
  <si>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</si>
  <si>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</si>
  <si>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</si>
  <si>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</si>
  <si>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</si>
  <si>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</si>
  <si>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10.7.0.1.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</si>
  <si>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</si>
  <si>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</si>
  <si>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</si>
  <si>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</si>
  <si>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</si>
  <si>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</si>
  <si>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</si>
  <si>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</si>
  <si>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</si>
  <si>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</si>
  <si>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</si>
  <si>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</si>
  <si>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</si>
  <si>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</si>
  <si>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 xml:space="preserve">Výstavba  </t>
  </si>
  <si>
    <t>06.1.0.</t>
  </si>
  <si>
    <t>Výstavba 16 Bj.</t>
  </si>
  <si>
    <t>Realizácia nových stavieb - 16 bytová jednotka</t>
  </si>
  <si>
    <t>Výdavky verejnaj správy</t>
  </si>
  <si>
    <t>Osobný automobil</t>
  </si>
  <si>
    <t>Nákup pozemku</t>
  </si>
  <si>
    <t>KAPITÁLOVÝ VÝDAJ  SPOLU</t>
  </si>
  <si>
    <t>FINANČNÉ OPERÁCIE -VÝDAVKOVÉ</t>
  </si>
  <si>
    <t>Transakcie verejného dlhu-splátky úveru</t>
  </si>
  <si>
    <t>Transakcie verejného dlhu - ZŠ</t>
  </si>
  <si>
    <t>Transakcie verejného dlhu - 16 bytová jednotka</t>
  </si>
  <si>
    <t>Transakcie verejného dlhu - revitalizácia</t>
  </si>
  <si>
    <t>ROZPOČTOVÉ VÝDAVKY SPOLU</t>
  </si>
  <si>
    <t>Rok 2017</t>
  </si>
  <si>
    <t>Projektová dokumentácia -16 Bj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</si>
  <si>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</si>
  <si>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</si>
  <si>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</si>
  <si>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</si>
  <si>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</si>
  <si>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</si>
  <si>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</si>
  <si>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</si>
  <si>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</si>
  <si>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predpoklad</t>
  </si>
  <si>
    <t>predpokl.</t>
  </si>
  <si>
    <t>Tuzemské</t>
  </si>
  <si>
    <t>01.1.1</t>
  </si>
  <si>
    <t>Ochrana pred požiarmi</t>
  </si>
  <si>
    <t>04.2.1</t>
  </si>
  <si>
    <t>08.2.0</t>
  </si>
  <si>
    <t>09.1.1</t>
  </si>
  <si>
    <t>Vzdelávanie nedefinované</t>
  </si>
  <si>
    <t>10.1.2</t>
  </si>
  <si>
    <t>10.4.0</t>
  </si>
  <si>
    <t>10.7.0</t>
  </si>
  <si>
    <t>09.1.2</t>
  </si>
  <si>
    <t>Propagácia, reklama,inzercia</t>
  </si>
  <si>
    <t>Rok 2018</t>
  </si>
  <si>
    <t>Príjem za ostané služby</t>
  </si>
  <si>
    <t>Príjem z prenájmu ver. priestorov</t>
  </si>
  <si>
    <t>Príjem z refundácie</t>
  </si>
  <si>
    <t>Rok 2014</t>
  </si>
  <si>
    <t>Prístrešok</t>
  </si>
  <si>
    <t>Palivo</t>
  </si>
  <si>
    <t>Hygienické potreby</t>
  </si>
  <si>
    <t>Čistiace potreby</t>
  </si>
  <si>
    <t>Pečiatky</t>
  </si>
  <si>
    <t>Vybavenie verejného priestranstva</t>
  </si>
  <si>
    <t>Vypracovanie žiadosti NFP</t>
  </si>
  <si>
    <t>Členský príspevok</t>
  </si>
  <si>
    <t>Nádoby - psie extrementy</t>
  </si>
  <si>
    <t>Ozvučenie domu smútku</t>
  </si>
  <si>
    <t>Čistiace  potreby</t>
  </si>
  <si>
    <t>Vybavenie tried</t>
  </si>
  <si>
    <t>Dotácia obciam - osobitný príjemca</t>
  </si>
  <si>
    <t>Dotácia obciam - opatrovateľská služba</t>
  </si>
  <si>
    <t>Osobitný príjemca</t>
  </si>
  <si>
    <t>Daň za predajné automaty</t>
  </si>
  <si>
    <t>Údržba autobusovej zastávky Tunežice</t>
  </si>
  <si>
    <t>Údržba komunikácuí</t>
  </si>
  <si>
    <t>ROZPOČET ROK 2016</t>
  </si>
  <si>
    <t>Rok 2019</t>
  </si>
  <si>
    <t>Poplatok za stavebný odpad</t>
  </si>
  <si>
    <t>Dotácia obciam - územný plán</t>
  </si>
  <si>
    <t>Dotácia obciam -znevýhodnený uchádzač</t>
  </si>
  <si>
    <t>Transfer z recyklačného fondu - sep. zber</t>
  </si>
  <si>
    <t>16 BJ - fond opráv z minulých rokov</t>
  </si>
  <si>
    <t>Zábezpeka 16 BJ</t>
  </si>
  <si>
    <t>Prijatý úver - zateplenie MŠ</t>
  </si>
  <si>
    <t>Zábezpeka - príjem</t>
  </si>
  <si>
    <t>Rok 2015</t>
  </si>
  <si>
    <t>Trezor,kávovar</t>
  </si>
  <si>
    <t>4.5</t>
  </si>
  <si>
    <t>Známky pre psov</t>
  </si>
  <si>
    <t>Archivačné boxy</t>
  </si>
  <si>
    <t>Licencia</t>
  </si>
  <si>
    <t>Archivačné služby</t>
  </si>
  <si>
    <t>Vytýčenie inžinierských sietí</t>
  </si>
  <si>
    <t>Hodačka</t>
  </si>
  <si>
    <t>Prípojka plynu</t>
  </si>
  <si>
    <t>09.6.0.1</t>
  </si>
  <si>
    <t xml:space="preserve">Transfery  nezisk. org. </t>
  </si>
  <si>
    <t>7.4</t>
  </si>
  <si>
    <t>Transfer ZUŠ</t>
  </si>
  <si>
    <t>Transfer CVČ</t>
  </si>
  <si>
    <t>05.1.0</t>
  </si>
  <si>
    <t xml:space="preserve">Nádoby na separovaný </t>
  </si>
  <si>
    <t>Digestor 16 Bj., materiál</t>
  </si>
  <si>
    <t>Údržba ihrísk - Tunežice</t>
  </si>
  <si>
    <t>Daň z bytov a nebytových priestorov v byt.dome</t>
  </si>
  <si>
    <t>SCHVÁLENÝ ROZPOČET</t>
  </si>
  <si>
    <t>Rozpočet bol vyvesený dňa 23.11.2017</t>
  </si>
  <si>
    <t xml:space="preserve">Rozpočet bol schválený dňa 16.12.2017 OZ uznesením č. 110/2016 </t>
  </si>
  <si>
    <t>SCHVÁLENÝ  ROZPOČET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</si>
</sst>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1B]dd\.\ mmmm\ yyyy"/>
    <numFmt numFmtId="173" formatCode="#,##0.0"/>
    <numFmt numFmtId="174" formatCode="0.000"/>
    <numFmt numFmtId="175" formatCode="0.0"/>
    <numFmt numFmtId="176" formatCode="[$-41B]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rgb="FF0070C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8"/>
      <color theme="0"/>
      <name val="Arial"/>
      <family val="2"/>
    </font>
    <font>
      <b/>
      <sz val="8"/>
      <color theme="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 style="medium"/>
      <bottom style="thin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0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3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40" xfId="0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3" fontId="3" fillId="34" borderId="32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44" xfId="0" applyBorder="1" applyAlignment="1">
      <alignment/>
    </xf>
    <xf numFmtId="3" fontId="6" fillId="0" borderId="44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0" fontId="3" fillId="0" borderId="40" xfId="0" applyFont="1" applyBorder="1" applyAlignment="1">
      <alignment/>
    </xf>
    <xf numFmtId="4" fontId="6" fillId="0" borderId="40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3" fontId="3" fillId="0" borderId="48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7" fillId="0" borderId="49" xfId="0" applyNumberFormat="1" applyFont="1" applyBorder="1" applyAlignment="1">
      <alignment/>
    </xf>
    <xf numFmtId="0" fontId="8" fillId="0" borderId="32" xfId="0" applyFont="1" applyBorder="1" applyAlignment="1">
      <alignment/>
    </xf>
    <xf numFmtId="3" fontId="8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9" fillId="0" borderId="5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41" xfId="0" applyFont="1" applyBorder="1" applyAlignment="1">
      <alignment/>
    </xf>
    <xf numFmtId="3" fontId="2" fillId="0" borderId="48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28" xfId="44" applyNumberFormat="1" applyFont="1" applyBorder="1">
      <alignment/>
      <protection/>
    </xf>
    <xf numFmtId="49" fontId="6" fillId="0" borderId="20" xfId="44" applyNumberFormat="1" applyFont="1" applyBorder="1">
      <alignment/>
      <protection/>
    </xf>
    <xf numFmtId="49" fontId="6" fillId="0" borderId="16" xfId="44" applyNumberFormat="1" applyFont="1" applyBorder="1">
      <alignment/>
      <protection/>
    </xf>
    <xf numFmtId="0" fontId="6" fillId="0" borderId="54" xfId="0" applyFont="1" applyBorder="1" applyAlignment="1">
      <alignment/>
    </xf>
    <xf numFmtId="3" fontId="6" fillId="0" borderId="17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6" fillId="0" borderId="46" xfId="0" applyFont="1" applyBorder="1" applyAlignment="1">
      <alignment/>
    </xf>
    <xf numFmtId="49" fontId="6" fillId="0" borderId="35" xfId="0" applyNumberFormat="1" applyFont="1" applyBorder="1" applyAlignment="1">
      <alignment/>
    </xf>
    <xf numFmtId="49" fontId="6" fillId="0" borderId="45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35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/>
    </xf>
    <xf numFmtId="0" fontId="5" fillId="0" borderId="55" xfId="0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6" fillId="0" borderId="56" xfId="0" applyFont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58" xfId="0" applyFont="1" applyBorder="1" applyAlignment="1">
      <alignment/>
    </xf>
    <xf numFmtId="3" fontId="5" fillId="0" borderId="5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49" fontId="6" fillId="0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0" fontId="6" fillId="0" borderId="60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30" xfId="0" applyFont="1" applyBorder="1" applyAlignment="1">
      <alignment/>
    </xf>
    <xf numFmtId="49" fontId="6" fillId="0" borderId="31" xfId="0" applyNumberFormat="1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2" xfId="0" applyNumberFormat="1" applyFont="1" applyBorder="1" applyAlignment="1">
      <alignment/>
    </xf>
    <xf numFmtId="0" fontId="0" fillId="0" borderId="62" xfId="0" applyBorder="1" applyAlignment="1">
      <alignment/>
    </xf>
    <xf numFmtId="0" fontId="3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49" fontId="6" fillId="0" borderId="64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49" fontId="6" fillId="0" borderId="61" xfId="0" applyNumberFormat="1" applyFont="1" applyBorder="1" applyAlignment="1">
      <alignment/>
    </xf>
    <xf numFmtId="49" fontId="6" fillId="0" borderId="65" xfId="0" applyNumberFormat="1" applyFont="1" applyBorder="1" applyAlignment="1">
      <alignment/>
    </xf>
    <xf numFmtId="0" fontId="6" fillId="0" borderId="61" xfId="0" applyFont="1" applyBorder="1" applyAlignment="1">
      <alignment/>
    </xf>
    <xf numFmtId="3" fontId="13" fillId="0" borderId="16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49" fontId="6" fillId="0" borderId="6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6" fillId="0" borderId="60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0" fontId="6" fillId="0" borderId="66" xfId="0" applyFont="1" applyBorder="1" applyAlignment="1">
      <alignment/>
    </xf>
    <xf numFmtId="3" fontId="6" fillId="0" borderId="66" xfId="0" applyNumberFormat="1" applyFont="1" applyBorder="1" applyAlignment="1">
      <alignment/>
    </xf>
    <xf numFmtId="49" fontId="6" fillId="0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6" xfId="0" applyFont="1" applyBorder="1" applyAlignment="1">
      <alignment/>
    </xf>
    <xf numFmtId="0" fontId="3" fillId="0" borderId="31" xfId="0" applyFont="1" applyBorder="1" applyAlignment="1">
      <alignment/>
    </xf>
    <xf numFmtId="3" fontId="5" fillId="0" borderId="64" xfId="0" applyNumberFormat="1" applyFont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49" fontId="6" fillId="0" borderId="57" xfId="0" applyNumberFormat="1" applyFont="1" applyBorder="1" applyAlignment="1">
      <alignment/>
    </xf>
    <xf numFmtId="0" fontId="6" fillId="0" borderId="59" xfId="0" applyFont="1" applyBorder="1" applyAlignment="1">
      <alignment/>
    </xf>
    <xf numFmtId="3" fontId="6" fillId="0" borderId="59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9" xfId="0" applyFont="1" applyFill="1" applyBorder="1" applyAlignment="1">
      <alignment/>
    </xf>
    <xf numFmtId="49" fontId="6" fillId="0" borderId="54" xfId="0" applyNumberFormat="1" applyFont="1" applyFill="1" applyBorder="1" applyAlignment="1">
      <alignment/>
    </xf>
    <xf numFmtId="0" fontId="6" fillId="0" borderId="54" xfId="0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67" xfId="0" applyBorder="1" applyAlignment="1">
      <alignment/>
    </xf>
    <xf numFmtId="49" fontId="6" fillId="0" borderId="55" xfId="0" applyNumberFormat="1" applyFont="1" applyBorder="1" applyAlignment="1">
      <alignment/>
    </xf>
    <xf numFmtId="0" fontId="6" fillId="0" borderId="68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69" xfId="0" applyFont="1" applyBorder="1" applyAlignment="1">
      <alignment/>
    </xf>
    <xf numFmtId="3" fontId="6" fillId="35" borderId="21" xfId="0" applyNumberFormat="1" applyFont="1" applyFill="1" applyBorder="1" applyAlignment="1">
      <alignment/>
    </xf>
    <xf numFmtId="0" fontId="6" fillId="35" borderId="30" xfId="0" applyFont="1" applyFill="1" applyBorder="1" applyAlignment="1">
      <alignment/>
    </xf>
    <xf numFmtId="49" fontId="6" fillId="35" borderId="30" xfId="0" applyNumberFormat="1" applyFont="1" applyFill="1" applyBorder="1" applyAlignment="1">
      <alignment/>
    </xf>
    <xf numFmtId="0" fontId="6" fillId="35" borderId="21" xfId="0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3" fontId="5" fillId="0" borderId="63" xfId="0" applyNumberFormat="1" applyFont="1" applyFill="1" applyBorder="1" applyAlignment="1">
      <alignment/>
    </xf>
    <xf numFmtId="0" fontId="5" fillId="0" borderId="63" xfId="0" applyFont="1" applyFill="1" applyBorder="1" applyAlignment="1">
      <alignment/>
    </xf>
    <xf numFmtId="49" fontId="6" fillId="0" borderId="63" xfId="0" applyNumberFormat="1" applyFont="1" applyFill="1" applyBorder="1" applyAlignment="1">
      <alignment/>
    </xf>
    <xf numFmtId="14" fontId="5" fillId="0" borderId="63" xfId="0" applyNumberFormat="1" applyFont="1" applyFill="1" applyBorder="1" applyAlignment="1">
      <alignment/>
    </xf>
    <xf numFmtId="49" fontId="6" fillId="0" borderId="42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0" fontId="0" fillId="0" borderId="28" xfId="0" applyBorder="1" applyAlignment="1">
      <alignment/>
    </xf>
    <xf numFmtId="3" fontId="5" fillId="0" borderId="36" xfId="0" applyNumberFormat="1" applyFont="1" applyBorder="1" applyAlignment="1">
      <alignment/>
    </xf>
    <xf numFmtId="0" fontId="15" fillId="0" borderId="70" xfId="0" applyFont="1" applyBorder="1" applyAlignment="1">
      <alignment/>
    </xf>
    <xf numFmtId="49" fontId="16" fillId="0" borderId="63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6" fillId="36" borderId="13" xfId="0" applyNumberFormat="1" applyFont="1" applyFill="1" applyBorder="1" applyAlignment="1">
      <alignment/>
    </xf>
    <xf numFmtId="0" fontId="6" fillId="36" borderId="20" xfId="0" applyFont="1" applyFill="1" applyBorder="1" applyAlignment="1">
      <alignment/>
    </xf>
    <xf numFmtId="49" fontId="6" fillId="36" borderId="20" xfId="0" applyNumberFormat="1" applyFont="1" applyFill="1" applyBorder="1" applyAlignment="1">
      <alignment/>
    </xf>
    <xf numFmtId="0" fontId="6" fillId="36" borderId="13" xfId="0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49" fontId="16" fillId="0" borderId="13" xfId="0" applyNumberFormat="1" applyFont="1" applyBorder="1" applyAlignment="1">
      <alignment/>
    </xf>
    <xf numFmtId="0" fontId="6" fillId="35" borderId="71" xfId="0" applyFont="1" applyFill="1" applyBorder="1" applyAlignment="1">
      <alignment/>
    </xf>
    <xf numFmtId="49" fontId="6" fillId="35" borderId="72" xfId="0" applyNumberFormat="1" applyFont="1" applyFill="1" applyBorder="1" applyAlignment="1">
      <alignment/>
    </xf>
    <xf numFmtId="0" fontId="6" fillId="35" borderId="20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73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74" xfId="0" applyFont="1" applyBorder="1" applyAlignment="1">
      <alignment/>
    </xf>
    <xf numFmtId="49" fontId="6" fillId="0" borderId="75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49" fontId="6" fillId="0" borderId="56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9" fillId="0" borderId="22" xfId="0" applyNumberFormat="1" applyFont="1" applyBorder="1" applyAlignment="1">
      <alignment/>
    </xf>
    <xf numFmtId="49" fontId="6" fillId="0" borderId="44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62" xfId="0" applyNumberFormat="1" applyBorder="1" applyAlignment="1">
      <alignment/>
    </xf>
    <xf numFmtId="3" fontId="6" fillId="0" borderId="30" xfId="0" applyNumberFormat="1" applyFont="1" applyBorder="1" applyAlignment="1">
      <alignment horizontal="right"/>
    </xf>
    <xf numFmtId="0" fontId="5" fillId="0" borderId="59" xfId="0" applyFont="1" applyBorder="1" applyAlignment="1">
      <alignment/>
    </xf>
    <xf numFmtId="3" fontId="59" fillId="0" borderId="28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3" fontId="6" fillId="0" borderId="76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6" fillId="0" borderId="6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62" xfId="0" applyFont="1" applyBorder="1" applyAlignment="1">
      <alignment/>
    </xf>
    <xf numFmtId="3" fontId="17" fillId="0" borderId="62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77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76" xfId="0" applyFont="1" applyBorder="1" applyAlignment="1">
      <alignment/>
    </xf>
    <xf numFmtId="0" fontId="7" fillId="0" borderId="31" xfId="0" applyFont="1" applyBorder="1" applyAlignment="1">
      <alignment/>
    </xf>
    <xf numFmtId="3" fontId="18" fillId="0" borderId="3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9" xfId="0" applyFont="1" applyFill="1" applyBorder="1" applyAlignment="1">
      <alignment/>
    </xf>
    <xf numFmtId="0" fontId="5" fillId="0" borderId="37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44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9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49" fontId="6" fillId="0" borderId="3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0" fillId="0" borderId="2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49" fontId="6" fillId="0" borderId="59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81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61" fillId="0" borderId="0" xfId="0" applyFont="1" applyAlignment="1">
      <alignment/>
    </xf>
    <xf numFmtId="49" fontId="3" fillId="0" borderId="24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99" xfId="0" applyBorder="1" applyAlignment="1">
      <alignment/>
    </xf>
    <xf numFmtId="3" fontId="62" fillId="0" borderId="30" xfId="0" applyNumberFormat="1" applyFont="1" applyBorder="1" applyAlignment="1">
      <alignment/>
    </xf>
    <xf numFmtId="0" fontId="0" fillId="0" borderId="100" xfId="0" applyBorder="1" applyAlignment="1">
      <alignment/>
    </xf>
    <xf numFmtId="3" fontId="63" fillId="0" borderId="16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59" fillId="0" borderId="33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101" xfId="0" applyNumberFormat="1" applyFont="1" applyBorder="1" applyAlignment="1">
      <alignment/>
    </xf>
    <xf numFmtId="0" fontId="5" fillId="0" borderId="92" xfId="0" applyFont="1" applyBorder="1" applyAlignment="1">
      <alignment/>
    </xf>
    <xf numFmtId="0" fontId="0" fillId="0" borderId="12" xfId="0" applyBorder="1" applyAlignment="1">
      <alignment/>
    </xf>
    <xf numFmtId="49" fontId="6" fillId="0" borderId="102" xfId="0" applyNumberFormat="1" applyFont="1" applyBorder="1" applyAlignment="1">
      <alignment/>
    </xf>
    <xf numFmtId="49" fontId="6" fillId="0" borderId="99" xfId="0" applyNumberFormat="1" applyFont="1" applyBorder="1" applyAlignment="1">
      <alignment/>
    </xf>
    <xf numFmtId="0" fontId="5" fillId="0" borderId="84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82" xfId="0" applyFont="1" applyBorder="1" applyAlignment="1">
      <alignment/>
    </xf>
    <xf numFmtId="0" fontId="5" fillId="0" borderId="82" xfId="0" applyFont="1" applyBorder="1" applyAlignment="1">
      <alignment/>
    </xf>
    <xf numFmtId="0" fontId="6" fillId="0" borderId="84" xfId="0" applyFont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6" fillId="0" borderId="82" xfId="0" applyNumberFormat="1" applyFont="1" applyFill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95" xfId="0" applyFont="1" applyBorder="1" applyAlignment="1">
      <alignment/>
    </xf>
    <xf numFmtId="3" fontId="6" fillId="35" borderId="20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5" fillId="0" borderId="82" xfId="0" applyNumberFormat="1" applyFont="1" applyBorder="1" applyAlignment="1">
      <alignment/>
    </xf>
    <xf numFmtId="3" fontId="6" fillId="0" borderId="104" xfId="0" applyNumberFormat="1" applyFont="1" applyBorder="1" applyAlignment="1">
      <alignment/>
    </xf>
    <xf numFmtId="3" fontId="6" fillId="35" borderId="89" xfId="0" applyNumberFormat="1" applyFont="1" applyFill="1" applyBorder="1" applyAlignment="1">
      <alignment/>
    </xf>
    <xf numFmtId="3" fontId="6" fillId="0" borderId="101" xfId="0" applyNumberFormat="1" applyFont="1" applyBorder="1" applyAlignment="1">
      <alignment/>
    </xf>
    <xf numFmtId="49" fontId="6" fillId="0" borderId="6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6" fillId="0" borderId="43" xfId="0" applyFont="1" applyBorder="1" applyAlignment="1">
      <alignment/>
    </xf>
    <xf numFmtId="0" fontId="11" fillId="0" borderId="63" xfId="0" applyFont="1" applyBorder="1" applyAlignment="1">
      <alignment/>
    </xf>
    <xf numFmtId="0" fontId="59" fillId="0" borderId="21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6" fillId="0" borderId="34" xfId="0" applyFont="1" applyBorder="1" applyAlignment="1">
      <alignment/>
    </xf>
    <xf numFmtId="3" fontId="60" fillId="0" borderId="63" xfId="0" applyNumberFormat="1" applyFont="1" applyFill="1" applyBorder="1" applyAlignment="1">
      <alignment/>
    </xf>
    <xf numFmtId="3" fontId="60" fillId="0" borderId="63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3" fontId="6" fillId="33" borderId="90" xfId="0" applyNumberFormat="1" applyFont="1" applyFill="1" applyBorder="1" applyAlignment="1">
      <alignment/>
    </xf>
    <xf numFmtId="3" fontId="6" fillId="0" borderId="108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3" fontId="5" fillId="0" borderId="109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13" fillId="0" borderId="91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5" fillId="0" borderId="111" xfId="0" applyNumberFormat="1" applyFont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5" fillId="0" borderId="110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3" fillId="0" borderId="114" xfId="0" applyNumberFormat="1" applyFont="1" applyBorder="1" applyAlignment="1">
      <alignment/>
    </xf>
    <xf numFmtId="3" fontId="63" fillId="0" borderId="91" xfId="0" applyNumberFormat="1" applyFont="1" applyFill="1" applyBorder="1" applyAlignment="1">
      <alignment/>
    </xf>
    <xf numFmtId="3" fontId="6" fillId="0" borderId="115" xfId="0" applyNumberFormat="1" applyFont="1" applyBorder="1" applyAlignment="1">
      <alignment/>
    </xf>
    <xf numFmtId="3" fontId="6" fillId="35" borderId="107" xfId="0" applyNumberFormat="1" applyFont="1" applyFill="1" applyBorder="1" applyAlignment="1">
      <alignment/>
    </xf>
    <xf numFmtId="3" fontId="5" fillId="0" borderId="41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91" xfId="0" applyNumberFormat="1" applyFont="1" applyBorder="1" applyAlignment="1">
      <alignment/>
    </xf>
    <xf numFmtId="3" fontId="6" fillId="36" borderId="90" xfId="0" applyNumberFormat="1" applyFont="1" applyFill="1" applyBorder="1" applyAlignment="1">
      <alignment/>
    </xf>
    <xf numFmtId="3" fontId="6" fillId="35" borderId="90" xfId="0" applyNumberFormat="1" applyFont="1" applyFill="1" applyBorder="1" applyAlignment="1">
      <alignment/>
    </xf>
    <xf numFmtId="3" fontId="6" fillId="0" borderId="107" xfId="0" applyNumberFormat="1" applyFont="1" applyFill="1" applyBorder="1" applyAlignment="1">
      <alignment/>
    </xf>
    <xf numFmtId="3" fontId="5" fillId="0" borderId="113" xfId="0" applyNumberFormat="1" applyFont="1" applyBorder="1" applyAlignment="1">
      <alignment/>
    </xf>
    <xf numFmtId="3" fontId="5" fillId="0" borderId="109" xfId="0" applyNumberFormat="1" applyFont="1" applyFill="1" applyBorder="1" applyAlignment="1">
      <alignment/>
    </xf>
    <xf numFmtId="3" fontId="5" fillId="0" borderId="110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/>
    </xf>
    <xf numFmtId="3" fontId="5" fillId="0" borderId="116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3" fontId="62" fillId="0" borderId="9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0" fillId="0" borderId="113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59" fillId="0" borderId="90" xfId="0" applyNumberFormat="1" applyFont="1" applyBorder="1" applyAlignment="1">
      <alignment/>
    </xf>
    <xf numFmtId="3" fontId="59" fillId="0" borderId="96" xfId="0" applyNumberFormat="1" applyFont="1" applyBorder="1" applyAlignment="1">
      <alignment/>
    </xf>
    <xf numFmtId="3" fontId="59" fillId="0" borderId="107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0" fillId="0" borderId="106" xfId="0" applyNumberFormat="1" applyBorder="1" applyAlignment="1">
      <alignment/>
    </xf>
    <xf numFmtId="3" fontId="6" fillId="0" borderId="113" xfId="0" applyNumberFormat="1" applyFont="1" applyFill="1" applyBorder="1" applyAlignment="1">
      <alignment/>
    </xf>
    <xf numFmtId="3" fontId="6" fillId="0" borderId="117" xfId="0" applyNumberFormat="1" applyFont="1" applyBorder="1" applyAlignment="1">
      <alignment/>
    </xf>
    <xf numFmtId="3" fontId="0" fillId="0" borderId="98" xfId="0" applyNumberFormat="1" applyBorder="1" applyAlignment="1">
      <alignment/>
    </xf>
    <xf numFmtId="3" fontId="6" fillId="0" borderId="85" xfId="0" applyNumberFormat="1" applyFont="1" applyFill="1" applyBorder="1" applyAlignment="1">
      <alignment/>
    </xf>
    <xf numFmtId="3" fontId="6" fillId="0" borderId="85" xfId="0" applyNumberFormat="1" applyFont="1" applyFill="1" applyBorder="1" applyAlignment="1">
      <alignment/>
    </xf>
    <xf numFmtId="3" fontId="5" fillId="0" borderId="73" xfId="0" applyNumberFormat="1" applyFont="1" applyBorder="1" applyAlignment="1">
      <alignment/>
    </xf>
    <xf numFmtId="3" fontId="63" fillId="0" borderId="63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19" xfId="0" applyFont="1" applyBorder="1" applyAlignment="1">
      <alignment/>
    </xf>
    <xf numFmtId="0" fontId="6" fillId="0" borderId="101" xfId="0" applyFont="1" applyBorder="1" applyAlignment="1">
      <alignment/>
    </xf>
    <xf numFmtId="0" fontId="6" fillId="0" borderId="103" xfId="0" applyFont="1" applyBorder="1" applyAlignment="1">
      <alignment/>
    </xf>
    <xf numFmtId="0" fontId="5" fillId="0" borderId="10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5" fillId="0" borderId="119" xfId="0" applyNumberFormat="1" applyFont="1" applyFill="1" applyBorder="1" applyAlignment="1">
      <alignment/>
    </xf>
    <xf numFmtId="3" fontId="5" fillId="0" borderId="119" xfId="0" applyNumberFormat="1" applyFont="1" applyBorder="1" applyAlignment="1">
      <alignment/>
    </xf>
    <xf numFmtId="3" fontId="15" fillId="0" borderId="120" xfId="0" applyNumberFormat="1" applyFont="1" applyBorder="1" applyAlignment="1">
      <alignment/>
    </xf>
    <xf numFmtId="0" fontId="6" fillId="0" borderId="87" xfId="0" applyFont="1" applyBorder="1" applyAlignment="1">
      <alignment/>
    </xf>
    <xf numFmtId="0" fontId="6" fillId="0" borderId="92" xfId="0" applyFont="1" applyBorder="1" applyAlignment="1">
      <alignment/>
    </xf>
    <xf numFmtId="3" fontId="6" fillId="36" borderId="92" xfId="0" applyNumberFormat="1" applyFont="1" applyFill="1" applyBorder="1" applyAlignment="1">
      <alignment/>
    </xf>
    <xf numFmtId="3" fontId="6" fillId="33" borderId="95" xfId="0" applyNumberFormat="1" applyFont="1" applyFill="1" applyBorder="1" applyAlignment="1">
      <alignment/>
    </xf>
    <xf numFmtId="0" fontId="6" fillId="0" borderId="104" xfId="0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35" borderId="104" xfId="0" applyNumberFormat="1" applyFont="1" applyFill="1" applyBorder="1" applyAlignment="1">
      <alignment/>
    </xf>
    <xf numFmtId="0" fontId="6" fillId="0" borderId="122" xfId="0" applyFont="1" applyBorder="1" applyAlignment="1">
      <alignment/>
    </xf>
    <xf numFmtId="3" fontId="6" fillId="0" borderId="123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01" xfId="0" applyFont="1" applyBorder="1" applyAlignment="1">
      <alignment/>
    </xf>
    <xf numFmtId="3" fontId="6" fillId="0" borderId="124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0" fontId="3" fillId="0" borderId="82" xfId="0" applyFont="1" applyBorder="1" applyAlignment="1">
      <alignment/>
    </xf>
    <xf numFmtId="0" fontId="8" fillId="0" borderId="73" xfId="0" applyFont="1" applyBorder="1" applyAlignment="1">
      <alignment/>
    </xf>
    <xf numFmtId="0" fontId="61" fillId="0" borderId="0" xfId="0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125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0" fontId="5" fillId="0" borderId="73" xfId="0" applyFont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126" xfId="0" applyFont="1" applyBorder="1" applyAlignment="1">
      <alignment/>
    </xf>
    <xf numFmtId="0" fontId="0" fillId="0" borderId="73" xfId="0" applyBorder="1" applyAlignment="1">
      <alignment/>
    </xf>
    <xf numFmtId="3" fontId="6" fillId="37" borderId="92" xfId="0" applyNumberFormat="1" applyFont="1" applyFill="1" applyBorder="1" applyAlignment="1">
      <alignment/>
    </xf>
    <xf numFmtId="0" fontId="6" fillId="37" borderId="20" xfId="0" applyFont="1" applyFill="1" applyBorder="1" applyAlignment="1">
      <alignment/>
    </xf>
    <xf numFmtId="49" fontId="6" fillId="37" borderId="20" xfId="0" applyNumberFormat="1" applyFont="1" applyFill="1" applyBorder="1" applyAlignment="1">
      <alignment/>
    </xf>
    <xf numFmtId="0" fontId="6" fillId="37" borderId="13" xfId="0" applyFont="1" applyFill="1" applyBorder="1" applyAlignment="1">
      <alignment/>
    </xf>
    <xf numFmtId="3" fontId="6" fillId="37" borderId="13" xfId="0" applyNumberFormat="1" applyFont="1" applyFill="1" applyBorder="1" applyAlignment="1">
      <alignment/>
    </xf>
    <xf numFmtId="3" fontId="6" fillId="37" borderId="93" xfId="0" applyNumberFormat="1" applyFont="1" applyFill="1" applyBorder="1" applyAlignment="1">
      <alignment/>
    </xf>
    <xf numFmtId="0" fontId="64" fillId="37" borderId="17" xfId="0" applyFont="1" applyFill="1" applyBorder="1" applyAlignment="1">
      <alignment/>
    </xf>
    <xf numFmtId="3" fontId="64" fillId="37" borderId="16" xfId="0" applyNumberFormat="1" applyFont="1" applyFill="1" applyBorder="1" applyAlignment="1">
      <alignment/>
    </xf>
    <xf numFmtId="3" fontId="64" fillId="37" borderId="91" xfId="0" applyNumberFormat="1" applyFont="1" applyFill="1" applyBorder="1" applyAlignment="1">
      <alignment/>
    </xf>
    <xf numFmtId="3" fontId="62" fillId="37" borderId="82" xfId="0" applyNumberFormat="1" applyFont="1" applyFill="1" applyBorder="1" applyAlignment="1">
      <alignment/>
    </xf>
    <xf numFmtId="49" fontId="62" fillId="37" borderId="17" xfId="0" applyNumberFormat="1" applyFont="1" applyFill="1" applyBorder="1" applyAlignment="1">
      <alignment/>
    </xf>
    <xf numFmtId="0" fontId="62" fillId="37" borderId="17" xfId="0" applyFont="1" applyFill="1" applyBorder="1" applyAlignment="1">
      <alignment/>
    </xf>
    <xf numFmtId="3" fontId="62" fillId="37" borderId="16" xfId="0" applyNumberFormat="1" applyFont="1" applyFill="1" applyBorder="1" applyAlignment="1">
      <alignment/>
    </xf>
    <xf numFmtId="3" fontId="6" fillId="37" borderId="94" xfId="0" applyNumberFormat="1" applyFont="1" applyFill="1" applyBorder="1" applyAlignment="1">
      <alignment/>
    </xf>
    <xf numFmtId="0" fontId="6" fillId="37" borderId="29" xfId="0" applyFont="1" applyFill="1" applyBorder="1" applyAlignment="1">
      <alignment/>
    </xf>
    <xf numFmtId="49" fontId="6" fillId="37" borderId="29" xfId="0" applyNumberFormat="1" applyFont="1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3" fontId="6" fillId="37" borderId="30" xfId="0" applyNumberFormat="1" applyFont="1" applyFill="1" applyBorder="1" applyAlignment="1">
      <alignment/>
    </xf>
    <xf numFmtId="3" fontId="6" fillId="37" borderId="107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93" xfId="0" applyNumberFormat="1" applyBorder="1" applyAlignment="1">
      <alignment/>
    </xf>
    <xf numFmtId="3" fontId="6" fillId="37" borderId="21" xfId="0" applyNumberFormat="1" applyFont="1" applyFill="1" applyBorder="1" applyAlignment="1">
      <alignment/>
    </xf>
    <xf numFmtId="49" fontId="6" fillId="0" borderId="77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117" xfId="0" applyFont="1" applyBorder="1" applyAlignment="1">
      <alignment/>
    </xf>
    <xf numFmtId="3" fontId="5" fillId="0" borderId="125" xfId="0" applyNumberFormat="1" applyFont="1" applyBorder="1" applyAlignment="1">
      <alignment/>
    </xf>
    <xf numFmtId="0" fontId="0" fillId="0" borderId="57" xfId="0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128" xfId="0" applyFont="1" applyBorder="1" applyAlignment="1">
      <alignment/>
    </xf>
    <xf numFmtId="0" fontId="21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8" fillId="0" borderId="128" xfId="0" applyNumberFormat="1" applyFont="1" applyBorder="1" applyAlignment="1">
      <alignment/>
    </xf>
    <xf numFmtId="3" fontId="8" fillId="0" borderId="129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7" fillId="0" borderId="128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129" xfId="0" applyNumberFormat="1" applyFont="1" applyBorder="1" applyAlignment="1">
      <alignment/>
    </xf>
    <xf numFmtId="3" fontId="7" fillId="0" borderId="129" xfId="0" applyNumberFormat="1" applyFont="1" applyBorder="1" applyAlignment="1">
      <alignment/>
    </xf>
    <xf numFmtId="3" fontId="21" fillId="0" borderId="128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0" fontId="20" fillId="0" borderId="125" xfId="0" applyFont="1" applyBorder="1" applyAlignment="1">
      <alignment/>
    </xf>
    <xf numFmtId="49" fontId="6" fillId="0" borderId="125" xfId="0" applyNumberFormat="1" applyFont="1" applyBorder="1" applyAlignment="1">
      <alignment/>
    </xf>
    <xf numFmtId="0" fontId="20" fillId="0" borderId="32" xfId="0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0" fontId="7" fillId="0" borderId="62" xfId="0" applyFont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113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128" xfId="0" applyNumberFormat="1" applyFont="1" applyFill="1" applyBorder="1" applyAlignment="1">
      <alignment/>
    </xf>
    <xf numFmtId="3" fontId="5" fillId="0" borderId="49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/>
    </xf>
    <xf numFmtId="0" fontId="7" fillId="0" borderId="101" xfId="0" applyFont="1" applyBorder="1" applyAlignment="1">
      <alignment/>
    </xf>
    <xf numFmtId="49" fontId="6" fillId="0" borderId="38" xfId="0" applyNumberFormat="1" applyFont="1" applyBorder="1" applyAlignment="1">
      <alignment/>
    </xf>
    <xf numFmtId="49" fontId="6" fillId="0" borderId="49" xfId="0" applyNumberFormat="1" applyFont="1" applyBorder="1" applyAlignment="1">
      <alignment/>
    </xf>
    <xf numFmtId="0" fontId="65" fillId="6" borderId="32" xfId="0" applyFont="1" applyFill="1" applyBorder="1" applyAlignment="1">
      <alignment/>
    </xf>
    <xf numFmtId="3" fontId="65" fillId="6" borderId="40" xfId="0" applyNumberFormat="1" applyFont="1" applyFill="1" applyBorder="1" applyAlignment="1">
      <alignment/>
    </xf>
    <xf numFmtId="3" fontId="65" fillId="6" borderId="125" xfId="0" applyNumberFormat="1" applyFont="1" applyFill="1" applyBorder="1" applyAlignment="1">
      <alignment/>
    </xf>
    <xf numFmtId="3" fontId="65" fillId="6" borderId="32" xfId="0" applyNumberFormat="1" applyFont="1" applyFill="1" applyBorder="1" applyAlignment="1">
      <alignment/>
    </xf>
    <xf numFmtId="3" fontId="65" fillId="6" borderId="48" xfId="0" applyNumberFormat="1" applyFont="1" applyFill="1" applyBorder="1" applyAlignment="1">
      <alignment/>
    </xf>
    <xf numFmtId="49" fontId="6" fillId="0" borderId="80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0" fillId="0" borderId="110" xfId="0" applyNumberFormat="1" applyBorder="1" applyAlignment="1">
      <alignment/>
    </xf>
    <xf numFmtId="3" fontId="62" fillId="0" borderId="98" xfId="0" applyNumberFormat="1" applyFont="1" applyBorder="1" applyAlignment="1">
      <alignment/>
    </xf>
    <xf numFmtId="0" fontId="9" fillId="0" borderId="32" xfId="0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37" borderId="17" xfId="0" applyNumberFormat="1" applyFont="1" applyFill="1" applyBorder="1" applyAlignment="1">
      <alignment/>
    </xf>
    <xf numFmtId="3" fontId="6" fillId="37" borderId="83" xfId="0" applyNumberFormat="1" applyFont="1" applyFill="1" applyBorder="1" applyAlignment="1">
      <alignment/>
    </xf>
    <xf numFmtId="3" fontId="14" fillId="0" borderId="125" xfId="0" applyNumberFormat="1" applyFont="1" applyBorder="1" applyAlignment="1">
      <alignment/>
    </xf>
    <xf numFmtId="0" fontId="14" fillId="0" borderId="26" xfId="0" applyFont="1" applyBorder="1" applyAlignment="1">
      <alignment/>
    </xf>
    <xf numFmtId="3" fontId="3" fillId="0" borderId="51" xfId="0" applyNumberFormat="1" applyFont="1" applyBorder="1" applyAlignment="1">
      <alignment/>
    </xf>
    <xf numFmtId="0" fontId="14" fillId="0" borderId="39" xfId="0" applyFont="1" applyBorder="1" applyAlignment="1">
      <alignment/>
    </xf>
    <xf numFmtId="3" fontId="10" fillId="0" borderId="125" xfId="0" applyNumberFormat="1" applyFont="1" applyBorder="1" applyAlignment="1">
      <alignment/>
    </xf>
    <xf numFmtId="49" fontId="6" fillId="0" borderId="48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61" fillId="0" borderId="12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10" xfId="0" applyNumberFormat="1" applyFont="1" applyBorder="1" applyAlignment="1">
      <alignment horizontal="center" vertical="center"/>
    </xf>
    <xf numFmtId="3" fontId="22" fillId="0" borderId="114" xfId="0" applyNumberFormat="1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/>
    </xf>
    <xf numFmtId="3" fontId="11" fillId="0" borderId="64" xfId="0" applyNumberFormat="1" applyFont="1" applyBorder="1" applyAlignment="1">
      <alignment horizontal="center"/>
    </xf>
    <xf numFmtId="3" fontId="11" fillId="0" borderId="130" xfId="0" applyNumberFormat="1" applyFont="1" applyBorder="1" applyAlignment="1">
      <alignment horizontal="center"/>
    </xf>
    <xf numFmtId="0" fontId="11" fillId="0" borderId="131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3" fontId="22" fillId="0" borderId="76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101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" fillId="0" borderId="12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32" xfId="0" applyNumberFormat="1" applyFont="1" applyBorder="1" applyAlignment="1">
      <alignment horizontal="center" vertical="center"/>
    </xf>
    <xf numFmtId="3" fontId="4" fillId="0" borderId="114" xfId="0" applyNumberFormat="1" applyFont="1" applyBorder="1" applyAlignment="1">
      <alignment horizontal="center" vertical="center"/>
    </xf>
    <xf numFmtId="3" fontId="11" fillId="0" borderId="125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Layout" zoomScaleNormal="145" workbookViewId="0" topLeftCell="A121">
      <selection activeCell="C103" sqref="C103:E104"/>
    </sheetView>
  </sheetViews>
  <sheetFormatPr defaultColWidth="9.140625" defaultRowHeight="15"/>
  <cols>
    <col min="1" max="1" width="7.00390625" style="338" customWidth="1"/>
    <col min="2" max="2" width="3.8515625" style="338" customWidth="1"/>
    <col min="3" max="3" width="31.7109375" style="338" customWidth="1"/>
    <col min="4" max="4" width="10.28125" style="338" customWidth="1"/>
    <col min="5" max="5" width="9.140625" style="338" customWidth="1"/>
    <col min="6" max="6" width="8.57421875" style="338" customWidth="1"/>
    <col min="7" max="7" width="9.00390625" style="338" customWidth="1"/>
    <col min="8" max="8" width="9.28125" style="338" customWidth="1"/>
    <col min="9" max="9" width="9.57421875" style="338" customWidth="1"/>
    <col min="10" max="10" width="9.421875" style="338" customWidth="1"/>
    <col min="11" max="11" width="9.00390625" style="338" customWidth="1"/>
  </cols>
  <sheetData>
    <row r="1" spans="1:12" ht="15.75">
      <c r="A1" s="1"/>
      <c r="B1" s="2"/>
      <c r="C1" s="374" t="s">
        <v>0</v>
      </c>
      <c r="D1" s="576" t="s">
        <v>1</v>
      </c>
      <c r="E1" s="577"/>
      <c r="F1" s="576" t="s">
        <v>431</v>
      </c>
      <c r="G1" s="578"/>
      <c r="H1" s="578"/>
      <c r="I1" s="579" t="s">
        <v>461</v>
      </c>
      <c r="J1" s="580"/>
      <c r="K1" s="581"/>
      <c r="L1" s="351"/>
    </row>
    <row r="2" spans="1:11" ht="15">
      <c r="A2" s="3"/>
      <c r="B2" s="4" t="s">
        <v>2</v>
      </c>
      <c r="C2" s="568" t="s">
        <v>3</v>
      </c>
      <c r="D2" s="570">
        <v>2014</v>
      </c>
      <c r="E2" s="570">
        <v>2015</v>
      </c>
      <c r="F2" s="572" t="s">
        <v>4</v>
      </c>
      <c r="G2" s="572" t="s">
        <v>5</v>
      </c>
      <c r="H2" s="582" t="s">
        <v>394</v>
      </c>
      <c r="I2" s="584" t="s">
        <v>383</v>
      </c>
      <c r="J2" s="572" t="s">
        <v>408</v>
      </c>
      <c r="K2" s="574" t="s">
        <v>432</v>
      </c>
    </row>
    <row r="3" spans="1:11" ht="15.75" thickBot="1">
      <c r="A3" s="5" t="s">
        <v>6</v>
      </c>
      <c r="B3" s="258" t="s">
        <v>7</v>
      </c>
      <c r="C3" s="569"/>
      <c r="D3" s="571"/>
      <c r="E3" s="571"/>
      <c r="F3" s="573"/>
      <c r="G3" s="573"/>
      <c r="H3" s="583"/>
      <c r="I3" s="585"/>
      <c r="J3" s="573"/>
      <c r="K3" s="575"/>
    </row>
    <row r="4" spans="1:11" ht="15">
      <c r="A4" s="462">
        <v>100</v>
      </c>
      <c r="B4" s="7"/>
      <c r="C4" s="7" t="s">
        <v>8</v>
      </c>
      <c r="D4" s="8">
        <f>D6+D7+D11</f>
        <v>686935</v>
      </c>
      <c r="E4" s="8">
        <f>E6+E7+E11</f>
        <v>686935</v>
      </c>
      <c r="F4" s="8">
        <f aca="true" t="shared" si="0" ref="F4:K4">F6+F7+F11</f>
        <v>890217</v>
      </c>
      <c r="G4" s="8">
        <f t="shared" si="0"/>
        <v>896347</v>
      </c>
      <c r="H4" s="306">
        <f t="shared" si="0"/>
        <v>896180</v>
      </c>
      <c r="I4" s="311">
        <f>I5+I7+I11</f>
        <v>978077</v>
      </c>
      <c r="J4" s="8">
        <f t="shared" si="0"/>
        <v>979077</v>
      </c>
      <c r="K4" s="312">
        <f t="shared" si="0"/>
        <v>979077</v>
      </c>
    </row>
    <row r="5" spans="1:11" ht="15">
      <c r="A5" s="354">
        <v>110</v>
      </c>
      <c r="B5" s="9"/>
      <c r="C5" s="9" t="s">
        <v>9</v>
      </c>
      <c r="D5" s="10">
        <v>516491</v>
      </c>
      <c r="E5" s="10">
        <v>516491</v>
      </c>
      <c r="F5" s="10">
        <v>516491</v>
      </c>
      <c r="G5" s="10">
        <v>562450</v>
      </c>
      <c r="H5" s="142">
        <v>562450</v>
      </c>
      <c r="I5" s="313">
        <v>780000</v>
      </c>
      <c r="J5" s="10">
        <v>780000</v>
      </c>
      <c r="K5" s="314">
        <v>780000</v>
      </c>
    </row>
    <row r="6" spans="1:12" ht="15">
      <c r="A6" s="315">
        <v>111003</v>
      </c>
      <c r="B6" s="115"/>
      <c r="C6" s="115" t="s">
        <v>9</v>
      </c>
      <c r="D6" s="119">
        <v>516491</v>
      </c>
      <c r="E6" s="119">
        <v>516491</v>
      </c>
      <c r="F6" s="119">
        <v>680000</v>
      </c>
      <c r="G6" s="119">
        <v>680000</v>
      </c>
      <c r="H6" s="185">
        <v>680000</v>
      </c>
      <c r="I6" s="315">
        <v>780000</v>
      </c>
      <c r="J6" s="119">
        <v>780000</v>
      </c>
      <c r="K6" s="316">
        <v>780000</v>
      </c>
      <c r="L6" s="246"/>
    </row>
    <row r="7" spans="1:11" ht="15">
      <c r="A7" s="313">
        <v>121</v>
      </c>
      <c r="B7" s="9"/>
      <c r="C7" s="9" t="s">
        <v>10</v>
      </c>
      <c r="D7" s="11">
        <f>SUM(D8:D10)</f>
        <v>103924</v>
      </c>
      <c r="E7" s="11">
        <f>SUM(E8:E10)</f>
        <v>103924</v>
      </c>
      <c r="F7" s="11">
        <f aca="true" t="shared" si="1" ref="F7:K7">SUM(F8:F10)</f>
        <v>132240</v>
      </c>
      <c r="G7" s="11">
        <f t="shared" si="1"/>
        <v>138370</v>
      </c>
      <c r="H7" s="307">
        <f t="shared" si="1"/>
        <v>138370</v>
      </c>
      <c r="I7" s="313">
        <f t="shared" si="1"/>
        <v>129000</v>
      </c>
      <c r="J7" s="11">
        <f t="shared" si="1"/>
        <v>129000</v>
      </c>
      <c r="K7" s="317">
        <f t="shared" si="1"/>
        <v>129000</v>
      </c>
    </row>
    <row r="8" spans="1:11" ht="15">
      <c r="A8" s="318">
        <v>121001</v>
      </c>
      <c r="B8" s="13"/>
      <c r="C8" s="13" t="s">
        <v>11</v>
      </c>
      <c r="D8" s="12">
        <v>25050</v>
      </c>
      <c r="E8" s="12">
        <v>25050</v>
      </c>
      <c r="F8" s="12">
        <v>25870</v>
      </c>
      <c r="G8" s="12">
        <v>32000</v>
      </c>
      <c r="H8" s="308">
        <v>32000</v>
      </c>
      <c r="I8" s="318">
        <v>25000</v>
      </c>
      <c r="J8" s="12">
        <v>25000</v>
      </c>
      <c r="K8" s="319">
        <v>25000</v>
      </c>
    </row>
    <row r="9" spans="1:11" ht="15">
      <c r="A9" s="320">
        <v>121002</v>
      </c>
      <c r="B9" s="15"/>
      <c r="C9" s="15" t="s">
        <v>12</v>
      </c>
      <c r="D9" s="14">
        <v>75666</v>
      </c>
      <c r="E9" s="14">
        <v>75666</v>
      </c>
      <c r="F9" s="14">
        <v>103020</v>
      </c>
      <c r="G9" s="14">
        <v>103020</v>
      </c>
      <c r="H9" s="143">
        <v>103020</v>
      </c>
      <c r="I9" s="320">
        <v>100600</v>
      </c>
      <c r="J9" s="14">
        <v>100600</v>
      </c>
      <c r="K9" s="321">
        <v>100600</v>
      </c>
    </row>
    <row r="10" spans="1:11" ht="15">
      <c r="A10" s="322">
        <v>121003</v>
      </c>
      <c r="B10" s="17"/>
      <c r="C10" s="17" t="s">
        <v>460</v>
      </c>
      <c r="D10" s="16">
        <v>3208</v>
      </c>
      <c r="E10" s="16">
        <v>3208</v>
      </c>
      <c r="F10" s="16">
        <v>3350</v>
      </c>
      <c r="G10" s="16">
        <v>3350</v>
      </c>
      <c r="H10" s="68">
        <v>3350</v>
      </c>
      <c r="I10" s="322">
        <v>3400</v>
      </c>
      <c r="J10" s="16">
        <v>3400</v>
      </c>
      <c r="K10" s="323">
        <v>3400</v>
      </c>
    </row>
    <row r="11" spans="1:11" ht="15">
      <c r="A11" s="349">
        <v>130</v>
      </c>
      <c r="B11" s="9"/>
      <c r="C11" s="266" t="s">
        <v>13</v>
      </c>
      <c r="D11" s="10">
        <f>SUM(D12:D17)</f>
        <v>66520</v>
      </c>
      <c r="E11" s="10">
        <f>SUM(E12:E17)</f>
        <v>66520</v>
      </c>
      <c r="F11" s="10">
        <f aca="true" t="shared" si="2" ref="F11:K11">SUM(F12:F17)</f>
        <v>77977</v>
      </c>
      <c r="G11" s="10">
        <f t="shared" si="2"/>
        <v>77977</v>
      </c>
      <c r="H11" s="348">
        <f t="shared" si="2"/>
        <v>77810</v>
      </c>
      <c r="I11" s="313">
        <f>SUM(I12:I17)</f>
        <v>69077</v>
      </c>
      <c r="J11" s="10">
        <f t="shared" si="2"/>
        <v>70077</v>
      </c>
      <c r="K11" s="314">
        <f t="shared" si="2"/>
        <v>70077</v>
      </c>
    </row>
    <row r="12" spans="1:11" ht="15">
      <c r="A12" s="329">
        <v>133001</v>
      </c>
      <c r="B12" s="13"/>
      <c r="C12" s="31" t="s">
        <v>14</v>
      </c>
      <c r="D12" s="12">
        <v>1883</v>
      </c>
      <c r="E12" s="12">
        <v>1883</v>
      </c>
      <c r="F12" s="12">
        <v>1860</v>
      </c>
      <c r="G12" s="12">
        <v>1860</v>
      </c>
      <c r="H12" s="330">
        <v>1860</v>
      </c>
      <c r="I12" s="318">
        <v>1960</v>
      </c>
      <c r="J12" s="12">
        <v>1960</v>
      </c>
      <c r="K12" s="319">
        <v>1960</v>
      </c>
    </row>
    <row r="13" spans="1:11" ht="15">
      <c r="A13" s="318">
        <v>133004</v>
      </c>
      <c r="B13" s="13"/>
      <c r="C13" s="13" t="s">
        <v>428</v>
      </c>
      <c r="D13" s="12"/>
      <c r="E13" s="12"/>
      <c r="F13" s="12">
        <v>50</v>
      </c>
      <c r="G13" s="12">
        <v>50</v>
      </c>
      <c r="H13" s="308">
        <v>50</v>
      </c>
      <c r="I13" s="318">
        <v>50</v>
      </c>
      <c r="J13" s="12">
        <v>50</v>
      </c>
      <c r="K13" s="319">
        <v>50</v>
      </c>
    </row>
    <row r="14" spans="1:11" ht="15">
      <c r="A14" s="318">
        <v>133006</v>
      </c>
      <c r="B14" s="13"/>
      <c r="C14" s="13" t="s">
        <v>17</v>
      </c>
      <c r="D14" s="12">
        <v>770</v>
      </c>
      <c r="E14" s="12">
        <v>770</v>
      </c>
      <c r="F14" s="12">
        <v>1200</v>
      </c>
      <c r="G14" s="12">
        <v>1200</v>
      </c>
      <c r="H14" s="308">
        <v>1200</v>
      </c>
      <c r="I14" s="318">
        <v>1200</v>
      </c>
      <c r="J14" s="12">
        <v>1200</v>
      </c>
      <c r="K14" s="319">
        <v>1200</v>
      </c>
    </row>
    <row r="15" spans="1:11" ht="15">
      <c r="A15" s="320">
        <v>133012</v>
      </c>
      <c r="B15" s="15"/>
      <c r="C15" s="15" t="s">
        <v>388</v>
      </c>
      <c r="D15" s="79">
        <v>800</v>
      </c>
      <c r="E15" s="79">
        <v>800</v>
      </c>
      <c r="F15" s="79">
        <v>1700</v>
      </c>
      <c r="G15" s="79">
        <v>1700</v>
      </c>
      <c r="H15" s="309">
        <v>1700</v>
      </c>
      <c r="I15" s="324">
        <v>1700</v>
      </c>
      <c r="J15" s="79">
        <v>1700</v>
      </c>
      <c r="K15" s="325">
        <v>1700</v>
      </c>
    </row>
    <row r="16" spans="1:11" ht="15">
      <c r="A16" s="320">
        <v>133013</v>
      </c>
      <c r="B16" s="15"/>
      <c r="C16" s="15" t="s">
        <v>15</v>
      </c>
      <c r="D16" s="79">
        <v>62900</v>
      </c>
      <c r="E16" s="79">
        <v>62900</v>
      </c>
      <c r="F16" s="79">
        <v>73000</v>
      </c>
      <c r="G16" s="79">
        <v>73000</v>
      </c>
      <c r="H16" s="309">
        <v>73000</v>
      </c>
      <c r="I16" s="324">
        <v>64000</v>
      </c>
      <c r="J16" s="79">
        <v>65000</v>
      </c>
      <c r="K16" s="325">
        <v>65000</v>
      </c>
    </row>
    <row r="17" spans="1:11" ht="15.75" thickBot="1">
      <c r="A17" s="318">
        <v>139002</v>
      </c>
      <c r="B17" s="13"/>
      <c r="C17" s="13" t="s">
        <v>16</v>
      </c>
      <c r="D17" s="12">
        <v>167</v>
      </c>
      <c r="E17" s="12">
        <v>167</v>
      </c>
      <c r="F17" s="12">
        <v>167</v>
      </c>
      <c r="G17" s="12">
        <v>167</v>
      </c>
      <c r="H17" s="308"/>
      <c r="I17" s="318">
        <v>167</v>
      </c>
      <c r="J17" s="12">
        <v>167</v>
      </c>
      <c r="K17" s="319">
        <v>167</v>
      </c>
    </row>
    <row r="18" spans="1:11" ht="15" customHeight="1" thickBot="1">
      <c r="A18" s="24">
        <v>200</v>
      </c>
      <c r="B18" s="25"/>
      <c r="C18" s="25" t="s">
        <v>18</v>
      </c>
      <c r="D18" s="27">
        <f>D19+D20+D27+D33+D32+D49+D52</f>
        <v>118691</v>
      </c>
      <c r="E18" s="27">
        <f>E19+E20+E27+E33+E32+E49+E52</f>
        <v>118691</v>
      </c>
      <c r="F18" s="27">
        <f>F19+F20+F27+F33+F32+F49+F52</f>
        <v>152701</v>
      </c>
      <c r="G18" s="27">
        <f>G19+G20+G27+G33+G32+G49+G52</f>
        <v>162751</v>
      </c>
      <c r="H18" s="26">
        <f>H20+H27+H33+H32+H49+H52</f>
        <v>143771</v>
      </c>
      <c r="I18" s="39">
        <f>I19+I20+I27+I31+I49+I52+I33</f>
        <v>129811</v>
      </c>
      <c r="J18" s="27">
        <f>J19+J20+J27+J33+J32+J49+J52</f>
        <v>121111</v>
      </c>
      <c r="K18" s="27">
        <f>K20+K27+K33+K32+K49+K52</f>
        <v>121091</v>
      </c>
    </row>
    <row r="19" spans="1:11" ht="9" customHeight="1" hidden="1">
      <c r="A19" s="350">
        <v>211</v>
      </c>
      <c r="B19" s="28"/>
      <c r="C19" s="28" t="s">
        <v>19</v>
      </c>
      <c r="D19" s="29">
        <v>0</v>
      </c>
      <c r="E19" s="29">
        <v>0</v>
      </c>
      <c r="F19" s="29">
        <v>0</v>
      </c>
      <c r="G19" s="29">
        <v>0</v>
      </c>
      <c r="H19" s="310">
        <v>0</v>
      </c>
      <c r="I19" s="326">
        <v>0</v>
      </c>
      <c r="J19" s="29">
        <v>0</v>
      </c>
      <c r="K19" s="327">
        <v>0</v>
      </c>
    </row>
    <row r="20" spans="1:11" ht="15">
      <c r="A20" s="313">
        <v>212</v>
      </c>
      <c r="B20" s="9"/>
      <c r="C20" s="9" t="s">
        <v>20</v>
      </c>
      <c r="D20" s="11">
        <f>SUM(D21:D26)</f>
        <v>54040</v>
      </c>
      <c r="E20" s="11">
        <f>SUM(E21:E26)</f>
        <v>54040</v>
      </c>
      <c r="F20" s="11">
        <f aca="true" t="shared" si="3" ref="F20:K20">SUM(F21:F26)</f>
        <v>53790</v>
      </c>
      <c r="G20" s="11">
        <f t="shared" si="3"/>
        <v>53840</v>
      </c>
      <c r="H20" s="307">
        <f t="shared" si="3"/>
        <v>53490</v>
      </c>
      <c r="I20" s="313">
        <f t="shared" si="3"/>
        <v>53220</v>
      </c>
      <c r="J20" s="11">
        <f t="shared" si="3"/>
        <v>53220</v>
      </c>
      <c r="K20" s="317">
        <f t="shared" si="3"/>
        <v>53220</v>
      </c>
    </row>
    <row r="21" spans="1:11" ht="15">
      <c r="A21" s="318">
        <v>212001</v>
      </c>
      <c r="B21" s="13"/>
      <c r="C21" s="13" t="s">
        <v>21</v>
      </c>
      <c r="D21" s="12">
        <v>1090</v>
      </c>
      <c r="E21" s="12">
        <v>1090</v>
      </c>
      <c r="F21" s="12">
        <v>1090</v>
      </c>
      <c r="G21" s="12">
        <v>1090</v>
      </c>
      <c r="H21" s="308">
        <v>1090</v>
      </c>
      <c r="I21" s="318">
        <v>1090</v>
      </c>
      <c r="J21" s="12">
        <v>1090</v>
      </c>
      <c r="K21" s="319">
        <v>1090</v>
      </c>
    </row>
    <row r="22" spans="1:11" ht="15">
      <c r="A22" s="320">
        <v>212002</v>
      </c>
      <c r="B22" s="15"/>
      <c r="C22" s="15" t="s">
        <v>22</v>
      </c>
      <c r="D22" s="14">
        <v>50</v>
      </c>
      <c r="E22" s="14">
        <v>50</v>
      </c>
      <c r="F22" s="14">
        <v>1700</v>
      </c>
      <c r="G22" s="14">
        <v>900</v>
      </c>
      <c r="H22" s="143">
        <v>900</v>
      </c>
      <c r="I22" s="320">
        <v>1700</v>
      </c>
      <c r="J22" s="14">
        <v>1700</v>
      </c>
      <c r="K22" s="321">
        <v>1700</v>
      </c>
    </row>
    <row r="23" spans="1:11" ht="15">
      <c r="A23" s="320">
        <v>212003</v>
      </c>
      <c r="B23" s="15">
        <v>1</v>
      </c>
      <c r="C23" s="15" t="s">
        <v>23</v>
      </c>
      <c r="D23" s="14">
        <v>8500</v>
      </c>
      <c r="E23" s="14">
        <v>8500</v>
      </c>
      <c r="F23" s="14">
        <v>8500</v>
      </c>
      <c r="G23" s="14">
        <v>8500</v>
      </c>
      <c r="H23" s="143">
        <v>8500</v>
      </c>
      <c r="I23" s="320">
        <v>8500</v>
      </c>
      <c r="J23" s="14">
        <v>8500</v>
      </c>
      <c r="K23" s="321">
        <v>8500</v>
      </c>
    </row>
    <row r="24" spans="1:11" ht="15">
      <c r="A24" s="320">
        <v>212003</v>
      </c>
      <c r="B24" s="15">
        <v>2</v>
      </c>
      <c r="C24" s="15" t="s">
        <v>24</v>
      </c>
      <c r="D24" s="14">
        <v>43600</v>
      </c>
      <c r="E24" s="14">
        <v>43600</v>
      </c>
      <c r="F24" s="14">
        <v>42000</v>
      </c>
      <c r="G24" s="14">
        <v>42000</v>
      </c>
      <c r="H24" s="143">
        <v>42000</v>
      </c>
      <c r="I24" s="320">
        <v>41430</v>
      </c>
      <c r="J24" s="14">
        <v>41430</v>
      </c>
      <c r="K24" s="321">
        <v>41430</v>
      </c>
    </row>
    <row r="25" spans="1:11" ht="15">
      <c r="A25" s="331">
        <v>212003</v>
      </c>
      <c r="B25" s="23">
        <v>3</v>
      </c>
      <c r="C25" s="15" t="s">
        <v>410</v>
      </c>
      <c r="D25" s="14"/>
      <c r="E25" s="14"/>
      <c r="F25" s="14"/>
      <c r="G25" s="19">
        <v>850</v>
      </c>
      <c r="H25" s="321">
        <v>500</v>
      </c>
      <c r="I25" s="320"/>
      <c r="J25" s="19"/>
      <c r="K25" s="321"/>
    </row>
    <row r="26" spans="1:11" ht="15">
      <c r="A26" s="328">
        <v>212004</v>
      </c>
      <c r="B26" s="43"/>
      <c r="C26" s="17" t="s">
        <v>389</v>
      </c>
      <c r="D26" s="16">
        <v>800</v>
      </c>
      <c r="E26" s="16">
        <v>800</v>
      </c>
      <c r="F26" s="16">
        <v>500</v>
      </c>
      <c r="G26" s="32">
        <v>500</v>
      </c>
      <c r="H26" s="68">
        <v>500</v>
      </c>
      <c r="I26" s="322">
        <v>500</v>
      </c>
      <c r="J26" s="32">
        <v>500</v>
      </c>
      <c r="K26" s="323">
        <v>500</v>
      </c>
    </row>
    <row r="27" spans="1:11" ht="15">
      <c r="A27" s="313">
        <v>221</v>
      </c>
      <c r="B27" s="9"/>
      <c r="C27" s="9" t="s">
        <v>25</v>
      </c>
      <c r="D27" s="11">
        <f>SUM(D28:D30)</f>
        <v>20200</v>
      </c>
      <c r="E27" s="11">
        <f>SUM(E28:E30)</f>
        <v>20200</v>
      </c>
      <c r="F27" s="11">
        <f aca="true" t="shared" si="4" ref="F27:K27">SUM(F28:F30)</f>
        <v>17700</v>
      </c>
      <c r="G27" s="11">
        <f t="shared" si="4"/>
        <v>17900</v>
      </c>
      <c r="H27" s="307">
        <f t="shared" si="4"/>
        <v>17900</v>
      </c>
      <c r="I27" s="313">
        <f t="shared" si="4"/>
        <v>19800</v>
      </c>
      <c r="J27" s="11">
        <f t="shared" si="4"/>
        <v>17800</v>
      </c>
      <c r="K27" s="317">
        <f t="shared" si="4"/>
        <v>17800</v>
      </c>
    </row>
    <row r="28" spans="1:12" ht="15">
      <c r="A28" s="368">
        <v>221004</v>
      </c>
      <c r="B28" s="31">
        <v>1</v>
      </c>
      <c r="C28" s="148" t="s">
        <v>26</v>
      </c>
      <c r="D28" s="30">
        <v>9000</v>
      </c>
      <c r="E28" s="30">
        <v>9000</v>
      </c>
      <c r="F28" s="30">
        <v>8000</v>
      </c>
      <c r="G28" s="30">
        <v>8000</v>
      </c>
      <c r="H28" s="42">
        <v>8000</v>
      </c>
      <c r="I28" s="329">
        <v>10000</v>
      </c>
      <c r="J28" s="19">
        <v>8000</v>
      </c>
      <c r="K28" s="330">
        <v>8000</v>
      </c>
      <c r="L28" s="351"/>
    </row>
    <row r="29" spans="1:12" ht="15">
      <c r="A29" s="320">
        <v>221004</v>
      </c>
      <c r="B29" s="13">
        <v>2</v>
      </c>
      <c r="C29" s="15" t="s">
        <v>390</v>
      </c>
      <c r="D29" s="12">
        <v>11000</v>
      </c>
      <c r="E29" s="12">
        <v>11000</v>
      </c>
      <c r="F29" s="12">
        <v>9500</v>
      </c>
      <c r="G29" s="12">
        <v>9500</v>
      </c>
      <c r="H29" s="321">
        <v>9500</v>
      </c>
      <c r="I29" s="318">
        <v>9500</v>
      </c>
      <c r="J29" s="14">
        <v>9500</v>
      </c>
      <c r="K29" s="319">
        <v>9500</v>
      </c>
      <c r="L29" s="351"/>
    </row>
    <row r="30" spans="1:11" ht="15">
      <c r="A30" s="436">
        <v>221005</v>
      </c>
      <c r="B30" s="43">
        <v>2</v>
      </c>
      <c r="C30" s="23" t="s">
        <v>391</v>
      </c>
      <c r="D30" s="14">
        <v>200</v>
      </c>
      <c r="E30" s="14">
        <v>200</v>
      </c>
      <c r="F30" s="14">
        <v>200</v>
      </c>
      <c r="G30" s="14">
        <v>400</v>
      </c>
      <c r="H30" s="143">
        <v>400</v>
      </c>
      <c r="I30" s="331">
        <v>300</v>
      </c>
      <c r="J30" s="14">
        <v>300</v>
      </c>
      <c r="K30" s="332">
        <v>300</v>
      </c>
    </row>
    <row r="31" spans="1:11" ht="15">
      <c r="A31" s="354">
        <v>222</v>
      </c>
      <c r="B31" s="9"/>
      <c r="C31" s="9" t="s">
        <v>27</v>
      </c>
      <c r="D31" s="10">
        <v>40</v>
      </c>
      <c r="E31" s="10">
        <v>40</v>
      </c>
      <c r="F31" s="10">
        <v>40</v>
      </c>
      <c r="G31" s="10">
        <v>100</v>
      </c>
      <c r="H31" s="142">
        <v>100</v>
      </c>
      <c r="I31" s="313">
        <v>120</v>
      </c>
      <c r="J31" s="10">
        <v>120</v>
      </c>
      <c r="K31" s="314">
        <v>120</v>
      </c>
    </row>
    <row r="32" spans="1:11" ht="15">
      <c r="A32" s="315">
        <v>222003</v>
      </c>
      <c r="B32" s="115"/>
      <c r="C32" s="115" t="s">
        <v>27</v>
      </c>
      <c r="D32" s="119">
        <v>40</v>
      </c>
      <c r="E32" s="119">
        <v>40</v>
      </c>
      <c r="F32" s="119">
        <v>40</v>
      </c>
      <c r="G32" s="119">
        <v>220</v>
      </c>
      <c r="H32" s="185">
        <v>220</v>
      </c>
      <c r="I32" s="315">
        <v>120</v>
      </c>
      <c r="J32" s="119">
        <v>120</v>
      </c>
      <c r="K32" s="316">
        <v>120</v>
      </c>
    </row>
    <row r="33" spans="1:11" ht="15">
      <c r="A33" s="313">
        <v>223</v>
      </c>
      <c r="B33" s="9"/>
      <c r="C33" s="9" t="s">
        <v>28</v>
      </c>
      <c r="D33" s="11">
        <f>SUM(D34:D48)</f>
        <v>41671</v>
      </c>
      <c r="E33" s="11">
        <f aca="true" t="shared" si="5" ref="E33:K33">SUM(E34:E48)</f>
        <v>41671</v>
      </c>
      <c r="F33" s="11">
        <f t="shared" si="5"/>
        <v>75071</v>
      </c>
      <c r="G33" s="11">
        <f t="shared" si="5"/>
        <v>82571</v>
      </c>
      <c r="H33" s="307">
        <f t="shared" si="5"/>
        <v>64441</v>
      </c>
      <c r="I33" s="313">
        <f t="shared" si="5"/>
        <v>50601</v>
      </c>
      <c r="J33" s="11">
        <f t="shared" si="5"/>
        <v>43901</v>
      </c>
      <c r="K33" s="317">
        <f t="shared" si="5"/>
        <v>43901</v>
      </c>
    </row>
    <row r="34" spans="1:11" ht="15">
      <c r="A34" s="318">
        <v>223001</v>
      </c>
      <c r="B34" s="13">
        <v>1</v>
      </c>
      <c r="C34" s="13" t="s">
        <v>29</v>
      </c>
      <c r="D34" s="12">
        <v>24000</v>
      </c>
      <c r="E34" s="12">
        <v>24000</v>
      </c>
      <c r="F34" s="12">
        <v>30000</v>
      </c>
      <c r="G34" s="12">
        <v>30000</v>
      </c>
      <c r="H34" s="308">
        <v>30000</v>
      </c>
      <c r="I34" s="318">
        <v>1125</v>
      </c>
      <c r="J34" s="12">
        <v>1125</v>
      </c>
      <c r="K34" s="319">
        <v>1125</v>
      </c>
    </row>
    <row r="35" spans="1:11" ht="15">
      <c r="A35" s="320">
        <v>223001</v>
      </c>
      <c r="B35" s="15">
        <v>2</v>
      </c>
      <c r="C35" s="15" t="s">
        <v>30</v>
      </c>
      <c r="D35" s="14">
        <v>500</v>
      </c>
      <c r="E35" s="14">
        <v>500</v>
      </c>
      <c r="F35" s="14">
        <v>700</v>
      </c>
      <c r="G35" s="14">
        <v>700</v>
      </c>
      <c r="H35" s="143">
        <v>600</v>
      </c>
      <c r="I35" s="320">
        <v>700</v>
      </c>
      <c r="J35" s="14">
        <v>700</v>
      </c>
      <c r="K35" s="321">
        <v>700</v>
      </c>
    </row>
    <row r="36" spans="1:11" ht="15">
      <c r="A36" s="320">
        <v>223001</v>
      </c>
      <c r="B36" s="15">
        <v>3</v>
      </c>
      <c r="C36" s="15" t="s">
        <v>31</v>
      </c>
      <c r="D36" s="14">
        <v>2500</v>
      </c>
      <c r="E36" s="14">
        <v>2500</v>
      </c>
      <c r="F36" s="14">
        <v>19700</v>
      </c>
      <c r="G36" s="14">
        <v>19700</v>
      </c>
      <c r="H36" s="143">
        <v>4000</v>
      </c>
      <c r="I36" s="320">
        <v>8905</v>
      </c>
      <c r="J36" s="14">
        <v>8905</v>
      </c>
      <c r="K36" s="321">
        <v>8905</v>
      </c>
    </row>
    <row r="37" spans="1:11" ht="15">
      <c r="A37" s="320">
        <v>223001</v>
      </c>
      <c r="B37" s="15">
        <v>4</v>
      </c>
      <c r="C37" s="15" t="s">
        <v>32</v>
      </c>
      <c r="D37" s="14">
        <v>1500</v>
      </c>
      <c r="E37" s="14">
        <v>1500</v>
      </c>
      <c r="F37" s="14">
        <v>1500</v>
      </c>
      <c r="G37" s="14">
        <v>1500</v>
      </c>
      <c r="H37" s="143">
        <v>1000</v>
      </c>
      <c r="I37" s="320">
        <v>1500</v>
      </c>
      <c r="J37" s="14">
        <v>1500</v>
      </c>
      <c r="K37" s="321">
        <v>1500</v>
      </c>
    </row>
    <row r="38" spans="1:11" ht="15">
      <c r="A38" s="320">
        <v>223001</v>
      </c>
      <c r="B38" s="15">
        <v>5</v>
      </c>
      <c r="C38" s="15" t="s">
        <v>33</v>
      </c>
      <c r="D38" s="14">
        <v>5</v>
      </c>
      <c r="E38" s="14">
        <v>5</v>
      </c>
      <c r="F38" s="14">
        <v>5</v>
      </c>
      <c r="G38" s="14">
        <v>5</v>
      </c>
      <c r="H38" s="143">
        <v>5</v>
      </c>
      <c r="I38" s="320">
        <v>5</v>
      </c>
      <c r="J38" s="14">
        <v>5</v>
      </c>
      <c r="K38" s="321">
        <v>5</v>
      </c>
    </row>
    <row r="39" spans="1:11" ht="15">
      <c r="A39" s="320">
        <v>223001</v>
      </c>
      <c r="B39" s="15">
        <v>6</v>
      </c>
      <c r="C39" s="15" t="s">
        <v>34</v>
      </c>
      <c r="D39" s="14">
        <v>166</v>
      </c>
      <c r="E39" s="14">
        <v>166</v>
      </c>
      <c r="F39" s="14">
        <v>166</v>
      </c>
      <c r="G39" s="14">
        <v>166</v>
      </c>
      <c r="H39" s="143">
        <v>166</v>
      </c>
      <c r="I39" s="320">
        <v>166</v>
      </c>
      <c r="J39" s="14">
        <v>166</v>
      </c>
      <c r="K39" s="321">
        <v>166</v>
      </c>
    </row>
    <row r="40" spans="1:11" ht="15">
      <c r="A40" s="320">
        <v>223001</v>
      </c>
      <c r="B40" s="15">
        <v>7</v>
      </c>
      <c r="C40" s="15" t="s">
        <v>38</v>
      </c>
      <c r="D40" s="14"/>
      <c r="E40" s="14"/>
      <c r="F40" s="14">
        <v>2000</v>
      </c>
      <c r="G40" s="14">
        <v>2000</v>
      </c>
      <c r="H40" s="143">
        <v>1000</v>
      </c>
      <c r="I40" s="320">
        <v>1000</v>
      </c>
      <c r="J40" s="14">
        <v>1000</v>
      </c>
      <c r="K40" s="321">
        <v>1000</v>
      </c>
    </row>
    <row r="41" spans="1:11" ht="15">
      <c r="A41" s="320">
        <v>223001</v>
      </c>
      <c r="B41" s="15">
        <v>8</v>
      </c>
      <c r="C41" s="15" t="s">
        <v>37</v>
      </c>
      <c r="D41" s="14">
        <v>500</v>
      </c>
      <c r="E41" s="14">
        <v>500</v>
      </c>
      <c r="F41" s="14">
        <v>500</v>
      </c>
      <c r="G41" s="14">
        <v>500</v>
      </c>
      <c r="H41" s="143">
        <v>200</v>
      </c>
      <c r="I41" s="320">
        <v>500</v>
      </c>
      <c r="J41" s="14">
        <v>200</v>
      </c>
      <c r="K41" s="321">
        <v>200</v>
      </c>
    </row>
    <row r="42" spans="1:11" ht="15">
      <c r="A42" s="320">
        <v>223001</v>
      </c>
      <c r="B42" s="23">
        <v>9</v>
      </c>
      <c r="C42" s="15" t="s">
        <v>433</v>
      </c>
      <c r="D42" s="14"/>
      <c r="E42" s="14"/>
      <c r="F42" s="14"/>
      <c r="G42" s="14">
        <v>400</v>
      </c>
      <c r="H42" s="143">
        <v>400</v>
      </c>
      <c r="I42" s="320">
        <v>1800</v>
      </c>
      <c r="J42" s="14"/>
      <c r="K42" s="321"/>
    </row>
    <row r="43" spans="1:11" ht="15">
      <c r="A43" s="331">
        <v>223001</v>
      </c>
      <c r="B43" s="148">
        <v>10</v>
      </c>
      <c r="C43" s="13" t="s">
        <v>36</v>
      </c>
      <c r="D43" s="14">
        <v>2500</v>
      </c>
      <c r="E43" s="14">
        <v>2500</v>
      </c>
      <c r="F43" s="14">
        <v>2500</v>
      </c>
      <c r="G43" s="14">
        <v>2500</v>
      </c>
      <c r="H43" s="143">
        <v>2000</v>
      </c>
      <c r="I43" s="320">
        <v>6000</v>
      </c>
      <c r="J43" s="14">
        <v>2500</v>
      </c>
      <c r="K43" s="321">
        <v>2500</v>
      </c>
    </row>
    <row r="44" spans="1:11" ht="15">
      <c r="A44" s="331">
        <v>223001</v>
      </c>
      <c r="B44" s="23">
        <v>11</v>
      </c>
      <c r="C44" s="23" t="s">
        <v>409</v>
      </c>
      <c r="D44" s="14"/>
      <c r="E44" s="14"/>
      <c r="F44" s="14"/>
      <c r="G44" s="14">
        <v>100</v>
      </c>
      <c r="H44" s="143">
        <v>70</v>
      </c>
      <c r="I44" s="320">
        <v>100</v>
      </c>
      <c r="J44" s="14"/>
      <c r="K44" s="321"/>
    </row>
    <row r="45" spans="1:11" ht="15">
      <c r="A45" s="320">
        <v>223002</v>
      </c>
      <c r="B45" s="15">
        <v>16</v>
      </c>
      <c r="C45" s="15" t="s">
        <v>35</v>
      </c>
      <c r="D45" s="14">
        <v>3500</v>
      </c>
      <c r="E45" s="14">
        <v>3500</v>
      </c>
      <c r="F45" s="14">
        <v>3000</v>
      </c>
      <c r="G45" s="14">
        <v>3000</v>
      </c>
      <c r="H45" s="143">
        <v>3000</v>
      </c>
      <c r="I45" s="320">
        <v>3800</v>
      </c>
      <c r="J45" s="14">
        <v>3800</v>
      </c>
      <c r="K45" s="321">
        <v>3800</v>
      </c>
    </row>
    <row r="46" spans="1:11" ht="13.5" customHeight="1">
      <c r="A46" s="320">
        <v>223003</v>
      </c>
      <c r="B46" s="15"/>
      <c r="C46" s="15" t="s">
        <v>39</v>
      </c>
      <c r="D46" s="14">
        <v>6500</v>
      </c>
      <c r="E46" s="14">
        <v>6500</v>
      </c>
      <c r="F46" s="14">
        <v>15000</v>
      </c>
      <c r="G46" s="14">
        <v>22000</v>
      </c>
      <c r="H46" s="143">
        <v>22000</v>
      </c>
      <c r="I46" s="320">
        <v>25000</v>
      </c>
      <c r="J46" s="14">
        <v>24000</v>
      </c>
      <c r="K46" s="321">
        <v>24000</v>
      </c>
    </row>
    <row r="47" spans="1:11" ht="15" customHeight="1" hidden="1">
      <c r="A47" s="320">
        <v>223003</v>
      </c>
      <c r="B47" s="15">
        <v>1</v>
      </c>
      <c r="C47" s="15" t="s">
        <v>40</v>
      </c>
      <c r="D47" s="14">
        <v>0</v>
      </c>
      <c r="E47" s="14">
        <v>0</v>
      </c>
      <c r="F47" s="14">
        <v>0</v>
      </c>
      <c r="G47" s="14">
        <v>0</v>
      </c>
      <c r="H47" s="143"/>
      <c r="I47" s="320">
        <v>0</v>
      </c>
      <c r="J47" s="14">
        <v>0</v>
      </c>
      <c r="K47" s="321"/>
    </row>
    <row r="48" spans="1:11" ht="0.75" customHeight="1">
      <c r="A48" s="322"/>
      <c r="B48" s="17"/>
      <c r="C48" s="17"/>
      <c r="D48" s="16"/>
      <c r="E48" s="16"/>
      <c r="F48" s="16"/>
      <c r="G48" s="16"/>
      <c r="H48" s="68"/>
      <c r="I48" s="322"/>
      <c r="J48" s="16"/>
      <c r="K48" s="323"/>
    </row>
    <row r="49" spans="1:11" ht="15">
      <c r="A49" s="354">
        <v>240</v>
      </c>
      <c r="B49" s="266"/>
      <c r="C49" s="9" t="s">
        <v>41</v>
      </c>
      <c r="D49" s="11">
        <f>SUM(D50:D51)</f>
        <v>40</v>
      </c>
      <c r="E49" s="11">
        <f>SUM(E50:E51)</f>
        <v>40</v>
      </c>
      <c r="F49" s="11">
        <f aca="true" t="shared" si="6" ref="F49:K49">SUM(F50:F51)</f>
        <v>50</v>
      </c>
      <c r="G49" s="11">
        <f t="shared" si="6"/>
        <v>70</v>
      </c>
      <c r="H49" s="307">
        <f t="shared" si="6"/>
        <v>70</v>
      </c>
      <c r="I49" s="313">
        <f t="shared" si="6"/>
        <v>70</v>
      </c>
      <c r="J49" s="11">
        <f t="shared" si="6"/>
        <v>70</v>
      </c>
      <c r="K49" s="317">
        <f t="shared" si="6"/>
        <v>50</v>
      </c>
    </row>
    <row r="50" spans="1:11" ht="14.25" customHeight="1">
      <c r="A50" s="329">
        <v>242000</v>
      </c>
      <c r="B50" s="31"/>
      <c r="C50" s="31" t="s">
        <v>42</v>
      </c>
      <c r="D50" s="30">
        <v>40</v>
      </c>
      <c r="E50" s="30">
        <v>40</v>
      </c>
      <c r="F50" s="30">
        <v>50</v>
      </c>
      <c r="G50" s="30">
        <v>70</v>
      </c>
      <c r="H50" s="305">
        <v>70</v>
      </c>
      <c r="I50" s="329">
        <v>70</v>
      </c>
      <c r="J50" s="30">
        <v>70</v>
      </c>
      <c r="K50" s="330">
        <v>50</v>
      </c>
    </row>
    <row r="51" spans="1:11" ht="16.5" customHeight="1" hidden="1">
      <c r="A51" s="331">
        <v>244000</v>
      </c>
      <c r="B51" s="23"/>
      <c r="C51" s="23" t="s">
        <v>43</v>
      </c>
      <c r="D51" s="19">
        <v>0</v>
      </c>
      <c r="E51" s="19">
        <v>0</v>
      </c>
      <c r="F51" s="19">
        <v>0</v>
      </c>
      <c r="G51" s="19">
        <v>0</v>
      </c>
      <c r="H51" s="42"/>
      <c r="I51" s="331">
        <v>0</v>
      </c>
      <c r="J51" s="19">
        <v>0</v>
      </c>
      <c r="K51" s="332"/>
    </row>
    <row r="52" spans="1:11" ht="15">
      <c r="A52" s="354">
        <v>290</v>
      </c>
      <c r="B52" s="9"/>
      <c r="C52" s="9" t="s">
        <v>44</v>
      </c>
      <c r="D52" s="10">
        <f>SUM(D53:D59)</f>
        <v>2700</v>
      </c>
      <c r="E52" s="10">
        <f aca="true" t="shared" si="7" ref="E52:K52">SUM(E53:E59)</f>
        <v>2700</v>
      </c>
      <c r="F52" s="10">
        <f t="shared" si="7"/>
        <v>6050</v>
      </c>
      <c r="G52" s="10">
        <f t="shared" si="7"/>
        <v>8150</v>
      </c>
      <c r="H52" s="142">
        <f t="shared" si="7"/>
        <v>7650</v>
      </c>
      <c r="I52" s="313">
        <f t="shared" si="7"/>
        <v>6000</v>
      </c>
      <c r="J52" s="10">
        <f t="shared" si="7"/>
        <v>6000</v>
      </c>
      <c r="K52" s="314">
        <f t="shared" si="7"/>
        <v>6000</v>
      </c>
    </row>
    <row r="53" spans="1:11" ht="13.5" customHeight="1" hidden="1">
      <c r="A53" s="318">
        <v>292006</v>
      </c>
      <c r="B53" s="13">
        <v>1</v>
      </c>
      <c r="C53" s="13" t="s">
        <v>48</v>
      </c>
      <c r="D53" s="12"/>
      <c r="E53" s="12"/>
      <c r="F53" s="12"/>
      <c r="G53" s="12"/>
      <c r="H53" s="308"/>
      <c r="I53" s="318"/>
      <c r="J53" s="12"/>
      <c r="K53" s="319"/>
    </row>
    <row r="54" spans="1:11" ht="0.75" customHeight="1">
      <c r="A54" s="318">
        <v>292006</v>
      </c>
      <c r="B54" s="13"/>
      <c r="C54" s="13" t="s">
        <v>49</v>
      </c>
      <c r="D54" s="12">
        <v>0</v>
      </c>
      <c r="E54" s="12">
        <v>0</v>
      </c>
      <c r="F54" s="12">
        <v>0</v>
      </c>
      <c r="G54" s="12">
        <v>0</v>
      </c>
      <c r="H54" s="308"/>
      <c r="I54" s="318"/>
      <c r="J54" s="12"/>
      <c r="K54" s="319"/>
    </row>
    <row r="55" spans="1:11" ht="14.25" customHeight="1">
      <c r="A55" s="320">
        <v>292008</v>
      </c>
      <c r="B55" s="15"/>
      <c r="C55" s="15" t="s">
        <v>392</v>
      </c>
      <c r="D55" s="14">
        <v>2100</v>
      </c>
      <c r="E55" s="14">
        <v>2100</v>
      </c>
      <c r="F55" s="14">
        <v>6000</v>
      </c>
      <c r="G55" s="14">
        <v>6000</v>
      </c>
      <c r="H55" s="143">
        <v>6000</v>
      </c>
      <c r="I55" s="320">
        <v>6000</v>
      </c>
      <c r="J55" s="14">
        <v>6000</v>
      </c>
      <c r="K55" s="321">
        <v>6000</v>
      </c>
    </row>
    <row r="56" spans="1:11" ht="13.5" customHeight="1" hidden="1">
      <c r="A56" s="320">
        <v>292012</v>
      </c>
      <c r="B56" s="15"/>
      <c r="C56" s="15" t="s">
        <v>47</v>
      </c>
      <c r="D56" s="14">
        <v>0</v>
      </c>
      <c r="E56" s="14">
        <v>0</v>
      </c>
      <c r="F56" s="14">
        <v>0</v>
      </c>
      <c r="G56" s="14">
        <v>0</v>
      </c>
      <c r="H56" s="143"/>
      <c r="I56" s="320"/>
      <c r="J56" s="14"/>
      <c r="K56" s="321"/>
    </row>
    <row r="57" spans="1:11" ht="13.5" customHeight="1">
      <c r="A57" s="320">
        <v>292019</v>
      </c>
      <c r="B57" s="15"/>
      <c r="C57" s="15" t="s">
        <v>411</v>
      </c>
      <c r="D57" s="14"/>
      <c r="E57" s="14"/>
      <c r="F57" s="14"/>
      <c r="G57" s="14">
        <v>2000</v>
      </c>
      <c r="H57" s="143">
        <v>1500</v>
      </c>
      <c r="I57" s="320"/>
      <c r="J57" s="14"/>
      <c r="K57" s="321"/>
    </row>
    <row r="58" spans="1:11" ht="15">
      <c r="A58" s="320">
        <v>292027</v>
      </c>
      <c r="B58" s="15"/>
      <c r="C58" s="15" t="s">
        <v>45</v>
      </c>
      <c r="D58" s="14">
        <v>200</v>
      </c>
      <c r="E58" s="14">
        <v>200</v>
      </c>
      <c r="F58" s="14"/>
      <c r="G58" s="14">
        <v>100</v>
      </c>
      <c r="H58" s="143">
        <v>100</v>
      </c>
      <c r="I58" s="320"/>
      <c r="J58" s="14"/>
      <c r="K58" s="321"/>
    </row>
    <row r="59" spans="1:11" ht="15.75" thickBot="1">
      <c r="A59" s="318">
        <v>292027</v>
      </c>
      <c r="B59" s="15">
        <v>1</v>
      </c>
      <c r="C59" s="15" t="s">
        <v>46</v>
      </c>
      <c r="D59" s="14">
        <v>400</v>
      </c>
      <c r="E59" s="14">
        <v>400</v>
      </c>
      <c r="F59" s="14">
        <v>50</v>
      </c>
      <c r="G59" s="14">
        <v>50</v>
      </c>
      <c r="H59" s="143">
        <v>50</v>
      </c>
      <c r="I59" s="320"/>
      <c r="J59" s="14"/>
      <c r="K59" s="321"/>
    </row>
    <row r="60" spans="1:11" ht="15.75" thickBot="1">
      <c r="A60" s="104">
        <v>300</v>
      </c>
      <c r="B60" s="25"/>
      <c r="C60" s="25" t="s">
        <v>50</v>
      </c>
      <c r="D60" s="105">
        <f>SUM(D61:D78)</f>
        <v>302172</v>
      </c>
      <c r="E60" s="105">
        <f>SUM(E61:E78)</f>
        <v>302172</v>
      </c>
      <c r="F60" s="105">
        <f aca="true" t="shared" si="8" ref="F60:K60">SUM(F61:F78)</f>
        <v>478072</v>
      </c>
      <c r="G60" s="105">
        <f t="shared" si="8"/>
        <v>479462</v>
      </c>
      <c r="H60" s="336">
        <f t="shared" si="8"/>
        <v>403676</v>
      </c>
      <c r="I60" s="104">
        <f t="shared" si="8"/>
        <v>399972</v>
      </c>
      <c r="J60" s="105">
        <f t="shared" si="8"/>
        <v>394672</v>
      </c>
      <c r="K60" s="87">
        <f t="shared" si="8"/>
        <v>394672</v>
      </c>
    </row>
    <row r="61" spans="1:11" ht="15">
      <c r="A61" s="333">
        <v>311000</v>
      </c>
      <c r="B61" s="41">
        <v>1</v>
      </c>
      <c r="C61" s="41" t="s">
        <v>51</v>
      </c>
      <c r="D61" s="40">
        <v>1000</v>
      </c>
      <c r="E61" s="40">
        <v>1000</v>
      </c>
      <c r="F61" s="40">
        <v>500</v>
      </c>
      <c r="G61" s="40">
        <v>3600</v>
      </c>
      <c r="H61" s="286">
        <v>3600</v>
      </c>
      <c r="I61" s="333">
        <v>500</v>
      </c>
      <c r="J61" s="40">
        <v>500</v>
      </c>
      <c r="K61" s="334">
        <v>500</v>
      </c>
    </row>
    <row r="62" spans="1:11" ht="15">
      <c r="A62" s="318">
        <v>312001</v>
      </c>
      <c r="B62" s="13">
        <v>1</v>
      </c>
      <c r="C62" s="13" t="s">
        <v>52</v>
      </c>
      <c r="D62" s="12">
        <v>290000</v>
      </c>
      <c r="E62" s="12">
        <v>290000</v>
      </c>
      <c r="F62" s="12">
        <v>340000</v>
      </c>
      <c r="G62" s="12">
        <v>350534</v>
      </c>
      <c r="H62" s="308">
        <v>350534</v>
      </c>
      <c r="I62" s="318">
        <v>340000</v>
      </c>
      <c r="J62" s="12">
        <v>340000</v>
      </c>
      <c r="K62" s="319">
        <v>340000</v>
      </c>
    </row>
    <row r="63" spans="1:11" ht="15">
      <c r="A63" s="318">
        <v>312001</v>
      </c>
      <c r="B63" s="13">
        <v>2</v>
      </c>
      <c r="C63" s="13" t="s">
        <v>53</v>
      </c>
      <c r="D63" s="14">
        <v>2800</v>
      </c>
      <c r="E63" s="14">
        <v>2800</v>
      </c>
      <c r="F63" s="14">
        <v>2800</v>
      </c>
      <c r="G63" s="14">
        <v>2800</v>
      </c>
      <c r="H63" s="143">
        <v>2800</v>
      </c>
      <c r="I63" s="320">
        <v>2800</v>
      </c>
      <c r="J63" s="14">
        <v>2800</v>
      </c>
      <c r="K63" s="321">
        <v>2800</v>
      </c>
    </row>
    <row r="64" spans="1:11" ht="15">
      <c r="A64" s="318">
        <v>312001</v>
      </c>
      <c r="B64" s="13">
        <v>3</v>
      </c>
      <c r="C64" s="13" t="s">
        <v>434</v>
      </c>
      <c r="D64" s="14"/>
      <c r="E64" s="14"/>
      <c r="F64" s="14"/>
      <c r="G64" s="14">
        <v>3570</v>
      </c>
      <c r="H64" s="143">
        <v>3570</v>
      </c>
      <c r="I64" s="320"/>
      <c r="J64" s="14"/>
      <c r="K64" s="321"/>
    </row>
    <row r="65" spans="1:11" ht="15">
      <c r="A65" s="318">
        <v>312001</v>
      </c>
      <c r="B65" s="13">
        <v>4</v>
      </c>
      <c r="C65" s="13" t="s">
        <v>435</v>
      </c>
      <c r="D65" s="14"/>
      <c r="E65" s="14"/>
      <c r="F65" s="14">
        <v>3800</v>
      </c>
      <c r="G65" s="14">
        <v>20000</v>
      </c>
      <c r="H65" s="143">
        <v>20000</v>
      </c>
      <c r="I65" s="320">
        <v>8200</v>
      </c>
      <c r="J65" s="14"/>
      <c r="K65" s="321"/>
    </row>
    <row r="66" spans="1:11" ht="15">
      <c r="A66" s="320">
        <v>312001</v>
      </c>
      <c r="B66" s="15">
        <v>5</v>
      </c>
      <c r="C66" s="15" t="s">
        <v>54</v>
      </c>
      <c r="D66" s="14">
        <v>1200</v>
      </c>
      <c r="E66" s="14">
        <v>1200</v>
      </c>
      <c r="F66" s="14">
        <v>1200</v>
      </c>
      <c r="G66" s="14">
        <v>1200</v>
      </c>
      <c r="H66" s="143">
        <v>600</v>
      </c>
      <c r="I66" s="320">
        <v>800</v>
      </c>
      <c r="J66" s="14">
        <v>1200</v>
      </c>
      <c r="K66" s="321">
        <v>1200</v>
      </c>
    </row>
    <row r="67" spans="1:11" ht="15">
      <c r="A67" s="331">
        <v>312001</v>
      </c>
      <c r="B67" s="23">
        <v>6</v>
      </c>
      <c r="C67" s="23" t="s">
        <v>55</v>
      </c>
      <c r="D67" s="14">
        <v>140</v>
      </c>
      <c r="E67" s="14">
        <v>140</v>
      </c>
      <c r="F67" s="14">
        <v>140</v>
      </c>
      <c r="G67" s="14">
        <v>140</v>
      </c>
      <c r="H67" s="143">
        <v>120</v>
      </c>
      <c r="I67" s="320">
        <v>140</v>
      </c>
      <c r="J67" s="14">
        <v>140</v>
      </c>
      <c r="K67" s="321">
        <v>140</v>
      </c>
    </row>
    <row r="68" spans="1:11" ht="15">
      <c r="A68" s="320">
        <v>312001</v>
      </c>
      <c r="B68" s="15">
        <v>7</v>
      </c>
      <c r="C68" s="15" t="s">
        <v>56</v>
      </c>
      <c r="D68" s="14">
        <v>200</v>
      </c>
      <c r="E68" s="14">
        <v>200</v>
      </c>
      <c r="F68" s="14">
        <v>200</v>
      </c>
      <c r="G68" s="14">
        <v>200</v>
      </c>
      <c r="H68" s="143">
        <v>120</v>
      </c>
      <c r="I68" s="320">
        <v>200</v>
      </c>
      <c r="J68" s="14">
        <v>200</v>
      </c>
      <c r="K68" s="321">
        <v>200</v>
      </c>
    </row>
    <row r="69" spans="1:11" ht="15">
      <c r="A69" s="320">
        <v>312001</v>
      </c>
      <c r="B69" s="15">
        <v>8</v>
      </c>
      <c r="C69" s="15" t="s">
        <v>425</v>
      </c>
      <c r="D69" s="14"/>
      <c r="E69" s="14"/>
      <c r="F69" s="14">
        <v>1500</v>
      </c>
      <c r="G69" s="14">
        <v>3150</v>
      </c>
      <c r="H69" s="143">
        <v>1500</v>
      </c>
      <c r="I69" s="320"/>
      <c r="J69" s="14"/>
      <c r="K69" s="321"/>
    </row>
    <row r="70" spans="1:11" ht="15">
      <c r="A70" s="320">
        <v>312001</v>
      </c>
      <c r="B70" s="15">
        <v>9</v>
      </c>
      <c r="C70" s="15" t="s">
        <v>57</v>
      </c>
      <c r="D70" s="14">
        <v>2800</v>
      </c>
      <c r="E70" s="14">
        <v>2800</v>
      </c>
      <c r="F70" s="14">
        <v>3900</v>
      </c>
      <c r="G70" s="14">
        <v>3900</v>
      </c>
      <c r="H70" s="143">
        <v>3900</v>
      </c>
      <c r="I70" s="320">
        <v>3900</v>
      </c>
      <c r="J70" s="14">
        <v>3900</v>
      </c>
      <c r="K70" s="321">
        <v>3900</v>
      </c>
    </row>
    <row r="71" spans="1:11" ht="14.25" customHeight="1">
      <c r="A71" s="320">
        <v>312001</v>
      </c>
      <c r="B71" s="15">
        <v>10</v>
      </c>
      <c r="C71" s="15" t="s">
        <v>58</v>
      </c>
      <c r="D71" s="14"/>
      <c r="E71" s="14"/>
      <c r="F71" s="14">
        <v>1200</v>
      </c>
      <c r="G71" s="14">
        <v>2400</v>
      </c>
      <c r="H71" s="143">
        <v>2100</v>
      </c>
      <c r="I71" s="320">
        <v>2500</v>
      </c>
      <c r="J71" s="14">
        <v>5000</v>
      </c>
      <c r="K71" s="321">
        <v>5000</v>
      </c>
    </row>
    <row r="72" spans="1:11" ht="15" customHeight="1" hidden="1">
      <c r="A72" s="436">
        <v>312001</v>
      </c>
      <c r="B72" s="43">
        <v>10</v>
      </c>
      <c r="C72" s="23" t="s">
        <v>59</v>
      </c>
      <c r="D72" s="19">
        <v>0</v>
      </c>
      <c r="E72" s="19">
        <v>0</v>
      </c>
      <c r="F72" s="19">
        <v>0</v>
      </c>
      <c r="G72" s="19">
        <v>0</v>
      </c>
      <c r="H72" s="42">
        <v>0</v>
      </c>
      <c r="I72" s="331"/>
      <c r="J72" s="19"/>
      <c r="K72" s="332"/>
    </row>
    <row r="73" spans="1:11" ht="15">
      <c r="A73" s="320">
        <v>312001</v>
      </c>
      <c r="B73" s="23">
        <v>11</v>
      </c>
      <c r="C73" s="15" t="s">
        <v>60</v>
      </c>
      <c r="D73" s="14">
        <v>500</v>
      </c>
      <c r="E73" s="14">
        <v>500</v>
      </c>
      <c r="F73" s="14">
        <v>500</v>
      </c>
      <c r="G73" s="14">
        <v>500</v>
      </c>
      <c r="H73" s="143">
        <v>500</v>
      </c>
      <c r="I73" s="320">
        <v>300</v>
      </c>
      <c r="J73" s="14">
        <v>300</v>
      </c>
      <c r="K73" s="321">
        <v>300</v>
      </c>
    </row>
    <row r="74" spans="1:11" ht="15">
      <c r="A74" s="320">
        <v>312001</v>
      </c>
      <c r="B74" s="44">
        <v>12</v>
      </c>
      <c r="C74" s="15" t="s">
        <v>61</v>
      </c>
      <c r="D74" s="14"/>
      <c r="E74" s="14"/>
      <c r="F74" s="14"/>
      <c r="G74" s="14"/>
      <c r="H74" s="143"/>
      <c r="I74" s="320"/>
      <c r="J74" s="14"/>
      <c r="K74" s="321"/>
    </row>
    <row r="75" spans="1:11" ht="15">
      <c r="A75" s="320">
        <v>312001</v>
      </c>
      <c r="B75" s="45">
        <v>13</v>
      </c>
      <c r="C75" s="15" t="s">
        <v>62</v>
      </c>
      <c r="D75" s="14">
        <v>332</v>
      </c>
      <c r="E75" s="14">
        <v>332</v>
      </c>
      <c r="F75" s="14">
        <v>332</v>
      </c>
      <c r="G75" s="14">
        <v>332</v>
      </c>
      <c r="H75" s="143">
        <v>332</v>
      </c>
      <c r="I75" s="320">
        <v>332</v>
      </c>
      <c r="J75" s="14">
        <v>332</v>
      </c>
      <c r="K75" s="321">
        <v>332</v>
      </c>
    </row>
    <row r="76" spans="1:11" ht="15">
      <c r="A76" s="318">
        <v>312001</v>
      </c>
      <c r="B76" s="44">
        <v>14</v>
      </c>
      <c r="C76" s="13" t="s">
        <v>63</v>
      </c>
      <c r="D76" s="12">
        <v>3200</v>
      </c>
      <c r="E76" s="12">
        <v>3200</v>
      </c>
      <c r="F76" s="12">
        <v>3000</v>
      </c>
      <c r="G76" s="12">
        <v>3000</v>
      </c>
      <c r="H76" s="308">
        <v>3000</v>
      </c>
      <c r="I76" s="318">
        <v>3700</v>
      </c>
      <c r="J76" s="12">
        <v>3700</v>
      </c>
      <c r="K76" s="319">
        <v>3700</v>
      </c>
    </row>
    <row r="77" spans="1:11" ht="12" customHeight="1">
      <c r="A77" s="320">
        <v>312001</v>
      </c>
      <c r="B77" s="15">
        <v>16</v>
      </c>
      <c r="C77" s="15" t="s">
        <v>426</v>
      </c>
      <c r="D77" s="14"/>
      <c r="E77" s="14"/>
      <c r="F77" s="14">
        <v>119000</v>
      </c>
      <c r="G77" s="14">
        <v>78136</v>
      </c>
      <c r="H77" s="143">
        <v>5000</v>
      </c>
      <c r="I77" s="320">
        <v>36600</v>
      </c>
      <c r="J77" s="14">
        <v>36600</v>
      </c>
      <c r="K77" s="321">
        <v>36600</v>
      </c>
    </row>
    <row r="78" spans="1:11" ht="15.75" thickBot="1">
      <c r="A78" s="459">
        <v>312001</v>
      </c>
      <c r="B78" s="46">
        <v>15</v>
      </c>
      <c r="C78" s="47" t="s">
        <v>64</v>
      </c>
      <c r="D78" s="48"/>
      <c r="E78" s="48"/>
      <c r="F78" s="48"/>
      <c r="G78" s="48">
        <v>6000</v>
      </c>
      <c r="H78" s="60">
        <v>6000</v>
      </c>
      <c r="I78" s="331"/>
      <c r="J78" s="48"/>
      <c r="K78" s="335"/>
    </row>
    <row r="79" spans="1:11" ht="15.75" thickBot="1">
      <c r="A79" s="49"/>
      <c r="B79" s="50"/>
      <c r="C79" s="545" t="s">
        <v>65</v>
      </c>
      <c r="D79" s="546">
        <f>D60+D18+D4</f>
        <v>1107798</v>
      </c>
      <c r="E79" s="547">
        <f aca="true" t="shared" si="9" ref="E79:K79">E60+E18+E4</f>
        <v>1107798</v>
      </c>
      <c r="F79" s="548">
        <f t="shared" si="9"/>
        <v>1520990</v>
      </c>
      <c r="G79" s="546">
        <f t="shared" si="9"/>
        <v>1538560</v>
      </c>
      <c r="H79" s="548">
        <f t="shared" si="9"/>
        <v>1443627</v>
      </c>
      <c r="I79" s="547">
        <f t="shared" si="9"/>
        <v>1507860</v>
      </c>
      <c r="J79" s="548">
        <f t="shared" si="9"/>
        <v>1494860</v>
      </c>
      <c r="K79" s="549">
        <f t="shared" si="9"/>
        <v>1494840</v>
      </c>
    </row>
    <row r="80" spans="1:11" ht="15">
      <c r="A80" s="53"/>
      <c r="B80" s="53"/>
      <c r="C80" s="272"/>
      <c r="D80" s="58"/>
      <c r="E80" s="58"/>
      <c r="F80" s="58"/>
      <c r="G80" s="58"/>
      <c r="H80" s="58"/>
      <c r="I80" s="58"/>
      <c r="J80" s="58"/>
      <c r="K80" s="58"/>
    </row>
    <row r="81" spans="1:11" ht="15.75" thickBot="1">
      <c r="A81" s="53"/>
      <c r="B81" s="53"/>
      <c r="C81" s="233"/>
      <c r="D81" s="60"/>
      <c r="E81" s="60"/>
      <c r="F81" s="60"/>
      <c r="G81" s="60"/>
      <c r="H81" s="61"/>
      <c r="I81" s="60"/>
      <c r="J81" s="60"/>
      <c r="K81" s="60"/>
    </row>
    <row r="82" spans="1:13" ht="15.75" thickBot="1">
      <c r="A82" s="463"/>
      <c r="B82" s="59"/>
      <c r="C82" s="472" t="s">
        <v>66</v>
      </c>
      <c r="D82" s="498"/>
      <c r="E82" s="60"/>
      <c r="F82" s="60"/>
      <c r="G82" s="60"/>
      <c r="H82" s="61"/>
      <c r="I82" s="60"/>
      <c r="J82" s="60"/>
      <c r="K82" s="60"/>
      <c r="L82" s="341"/>
      <c r="M82" s="341"/>
    </row>
    <row r="83" spans="1:11" ht="15.75" thickBot="1">
      <c r="A83" s="51">
        <v>230</v>
      </c>
      <c r="B83" s="62"/>
      <c r="C83" s="63" t="s">
        <v>67</v>
      </c>
      <c r="D83" s="64"/>
      <c r="E83" s="64"/>
      <c r="F83" s="64"/>
      <c r="G83" s="64"/>
      <c r="H83" s="65"/>
      <c r="I83" s="64"/>
      <c r="J83" s="64"/>
      <c r="K83" s="64"/>
    </row>
    <row r="84" spans="1:11" ht="15">
      <c r="A84" s="333">
        <v>233001</v>
      </c>
      <c r="B84" s="499"/>
      <c r="C84" s="500" t="s">
        <v>68</v>
      </c>
      <c r="D84" s="333"/>
      <c r="E84" s="14"/>
      <c r="F84" s="14"/>
      <c r="G84" s="14">
        <v>500</v>
      </c>
      <c r="H84" s="14">
        <v>500</v>
      </c>
      <c r="I84" s="14">
        <v>21000</v>
      </c>
      <c r="J84" s="14"/>
      <c r="K84" s="321"/>
    </row>
    <row r="85" spans="1:13" ht="15.75" thickBot="1">
      <c r="A85" s="320">
        <v>322002</v>
      </c>
      <c r="B85" s="501"/>
      <c r="C85" s="139" t="s">
        <v>436</v>
      </c>
      <c r="D85" s="459"/>
      <c r="E85" s="67"/>
      <c r="F85" s="67"/>
      <c r="G85" s="67">
        <v>26260</v>
      </c>
      <c r="H85" s="67">
        <v>26000</v>
      </c>
      <c r="I85" s="67"/>
      <c r="J85" s="67"/>
      <c r="K85" s="382"/>
      <c r="M85" s="341"/>
    </row>
    <row r="86" spans="1:13" ht="15.75" thickBot="1">
      <c r="A86" s="49"/>
      <c r="B86" s="50"/>
      <c r="C86" s="90" t="s">
        <v>69</v>
      </c>
      <c r="D86" s="465">
        <f>SUM(D84:D85)</f>
        <v>0</v>
      </c>
      <c r="E86" s="566">
        <f aca="true" t="shared" si="10" ref="E86:K86">SUM(E84:E85)</f>
        <v>0</v>
      </c>
      <c r="F86" s="567">
        <f t="shared" si="10"/>
        <v>0</v>
      </c>
      <c r="G86" s="466">
        <f t="shared" si="10"/>
        <v>26760</v>
      </c>
      <c r="H86" s="466">
        <f t="shared" si="10"/>
        <v>26500</v>
      </c>
      <c r="I86" s="466">
        <f t="shared" si="10"/>
        <v>21000</v>
      </c>
      <c r="J86" s="91">
        <f t="shared" si="10"/>
        <v>0</v>
      </c>
      <c r="K86" s="293">
        <f t="shared" si="10"/>
        <v>0</v>
      </c>
      <c r="M86" s="341"/>
    </row>
    <row r="87" spans="1:11" ht="15.75" thickBot="1">
      <c r="A87" s="70"/>
      <c r="B87" s="70"/>
      <c r="C87" s="71"/>
      <c r="D87" s="60"/>
      <c r="E87" s="60"/>
      <c r="F87" s="60"/>
      <c r="G87" s="60"/>
      <c r="H87" s="61"/>
      <c r="I87" s="60"/>
      <c r="J87" s="60"/>
      <c r="K87" s="60"/>
    </row>
    <row r="88" spans="1:13" ht="15.75" thickBot="1">
      <c r="A88" s="470"/>
      <c r="B88" s="270"/>
      <c r="C88" s="554" t="s">
        <v>70</v>
      </c>
      <c r="D88" s="498"/>
      <c r="E88" s="555"/>
      <c r="F88" s="555"/>
      <c r="G88" s="60"/>
      <c r="H88" s="61"/>
      <c r="I88" s="60"/>
      <c r="J88" s="60"/>
      <c r="K88" s="555"/>
      <c r="M88" s="341"/>
    </row>
    <row r="89" spans="1:13" ht="15">
      <c r="A89" s="447">
        <v>454</v>
      </c>
      <c r="B89" s="41"/>
      <c r="C89" s="471" t="s">
        <v>71</v>
      </c>
      <c r="D89" s="40">
        <v>66588</v>
      </c>
      <c r="E89" s="40">
        <v>66588</v>
      </c>
      <c r="F89" s="40">
        <v>80000</v>
      </c>
      <c r="G89" s="40">
        <v>43485</v>
      </c>
      <c r="H89" s="40">
        <v>43470</v>
      </c>
      <c r="I89" s="40">
        <v>60000</v>
      </c>
      <c r="J89" s="40">
        <v>70000</v>
      </c>
      <c r="K89" s="334">
        <v>70000</v>
      </c>
      <c r="M89" s="341"/>
    </row>
    <row r="90" spans="1:11" ht="15">
      <c r="A90" s="447">
        <v>453</v>
      </c>
      <c r="B90" s="74"/>
      <c r="C90" s="75" t="s">
        <v>291</v>
      </c>
      <c r="D90" s="48"/>
      <c r="E90" s="48"/>
      <c r="F90" s="48"/>
      <c r="G90" s="48">
        <v>4115</v>
      </c>
      <c r="H90" s="48">
        <v>4115</v>
      </c>
      <c r="I90" s="48">
        <v>3622</v>
      </c>
      <c r="J90" s="48">
        <v>4000</v>
      </c>
      <c r="K90" s="332">
        <v>4000</v>
      </c>
    </row>
    <row r="91" spans="1:11" ht="15">
      <c r="A91" s="355">
        <v>456</v>
      </c>
      <c r="B91" s="44"/>
      <c r="C91" s="15" t="s">
        <v>437</v>
      </c>
      <c r="D91" s="77"/>
      <c r="E91" s="77"/>
      <c r="F91" s="77"/>
      <c r="G91" s="77">
        <v>12500</v>
      </c>
      <c r="H91" s="77">
        <v>12500</v>
      </c>
      <c r="I91" s="77">
        <v>17000</v>
      </c>
      <c r="J91" s="77">
        <v>16000</v>
      </c>
      <c r="K91" s="384">
        <v>16000</v>
      </c>
    </row>
    <row r="92" spans="1:11" ht="14.25" customHeight="1">
      <c r="A92" s="355">
        <v>456</v>
      </c>
      <c r="B92" s="47"/>
      <c r="C92" s="15" t="s">
        <v>438</v>
      </c>
      <c r="D92" s="78"/>
      <c r="E92" s="78"/>
      <c r="F92" s="78"/>
      <c r="G92" s="78">
        <v>15300</v>
      </c>
      <c r="H92" s="78">
        <v>15300</v>
      </c>
      <c r="I92" s="78">
        <v>7220</v>
      </c>
      <c r="J92" s="78"/>
      <c r="K92" s="321"/>
    </row>
    <row r="93" spans="1:11" ht="14.25" customHeight="1">
      <c r="A93" s="448">
        <v>456</v>
      </c>
      <c r="B93" s="15"/>
      <c r="C93" s="23" t="s">
        <v>440</v>
      </c>
      <c r="D93" s="77"/>
      <c r="E93" s="77"/>
      <c r="F93" s="14"/>
      <c r="G93" s="48">
        <v>4100</v>
      </c>
      <c r="H93" s="67">
        <v>4100</v>
      </c>
      <c r="I93" s="67"/>
      <c r="J93" s="48"/>
      <c r="K93" s="321"/>
    </row>
    <row r="94" spans="1:13" ht="14.25" customHeight="1" thickBot="1">
      <c r="A94" s="438">
        <v>513</v>
      </c>
      <c r="B94" s="15">
        <v>40</v>
      </c>
      <c r="C94" s="15" t="s">
        <v>439</v>
      </c>
      <c r="D94" s="77">
        <v>10450</v>
      </c>
      <c r="E94" s="77">
        <v>10450</v>
      </c>
      <c r="F94" s="48"/>
      <c r="G94" s="14"/>
      <c r="H94" s="14"/>
      <c r="I94" s="14"/>
      <c r="J94" s="14"/>
      <c r="K94" s="332"/>
      <c r="M94" s="503"/>
    </row>
    <row r="95" spans="1:11" ht="15.75" thickBot="1">
      <c r="A95" s="53"/>
      <c r="B95" s="50"/>
      <c r="C95" s="80" t="s">
        <v>73</v>
      </c>
      <c r="D95" s="467">
        <f aca="true" t="shared" si="11" ref="D95:K95">SUM(D89:D94)</f>
        <v>77038</v>
      </c>
      <c r="E95" s="467">
        <f t="shared" si="11"/>
        <v>77038</v>
      </c>
      <c r="F95" s="467">
        <f t="shared" si="11"/>
        <v>80000</v>
      </c>
      <c r="G95" s="468">
        <f t="shared" si="11"/>
        <v>79500</v>
      </c>
      <c r="H95" s="337">
        <f t="shared" si="11"/>
        <v>79485</v>
      </c>
      <c r="I95" s="469">
        <f t="shared" si="11"/>
        <v>87842</v>
      </c>
      <c r="J95" s="468">
        <f t="shared" si="11"/>
        <v>90000</v>
      </c>
      <c r="K95" s="337">
        <f t="shared" si="11"/>
        <v>90000</v>
      </c>
    </row>
    <row r="96" spans="1:11" ht="15.75" thickBot="1">
      <c r="A96" s="53"/>
      <c r="B96" s="53"/>
      <c r="C96" s="81"/>
      <c r="D96" s="55"/>
      <c r="E96" s="55"/>
      <c r="F96" s="55"/>
      <c r="G96" s="55"/>
      <c r="H96" s="82"/>
      <c r="I96" s="55"/>
      <c r="J96" s="55"/>
      <c r="K96" s="55"/>
    </row>
    <row r="97" spans="1:11" ht="15.75" thickBot="1">
      <c r="A97" s="53"/>
      <c r="B97" s="56"/>
      <c r="C97" s="83" t="s">
        <v>74</v>
      </c>
      <c r="D97" s="84"/>
      <c r="E97" s="84"/>
      <c r="F97" s="84"/>
      <c r="G97" s="84"/>
      <c r="H97" s="85"/>
      <c r="I97" s="84"/>
      <c r="J97" s="84"/>
      <c r="K97" s="84"/>
    </row>
    <row r="98" spans="1:11" ht="15.75" thickBot="1">
      <c r="A98" s="53"/>
      <c r="B98" s="56"/>
      <c r="C98" s="86" t="s">
        <v>75</v>
      </c>
      <c r="D98" s="87">
        <f aca="true" t="shared" si="12" ref="D98:K98">D79</f>
        <v>1107798</v>
      </c>
      <c r="E98" s="87">
        <f t="shared" si="12"/>
        <v>1107798</v>
      </c>
      <c r="F98" s="87">
        <f t="shared" si="12"/>
        <v>1520990</v>
      </c>
      <c r="G98" s="87">
        <f t="shared" si="12"/>
        <v>1538560</v>
      </c>
      <c r="H98" s="87">
        <f t="shared" si="12"/>
        <v>1443627</v>
      </c>
      <c r="I98" s="87">
        <f t="shared" si="12"/>
        <v>1507860</v>
      </c>
      <c r="J98" s="87">
        <f t="shared" si="12"/>
        <v>1494860</v>
      </c>
      <c r="K98" s="87">
        <f t="shared" si="12"/>
        <v>1494840</v>
      </c>
    </row>
    <row r="99" spans="1:11" ht="15.75" thickBot="1">
      <c r="A99" s="53"/>
      <c r="B99" s="56"/>
      <c r="C99" s="90" t="s">
        <v>76</v>
      </c>
      <c r="D99" s="91">
        <f aca="true" t="shared" si="13" ref="D99:K99">D86</f>
        <v>0</v>
      </c>
      <c r="E99" s="91">
        <f t="shared" si="13"/>
        <v>0</v>
      </c>
      <c r="F99" s="91">
        <f t="shared" si="13"/>
        <v>0</v>
      </c>
      <c r="G99" s="91">
        <f t="shared" si="13"/>
        <v>26760</v>
      </c>
      <c r="H99" s="91">
        <f t="shared" si="13"/>
        <v>26500</v>
      </c>
      <c r="I99" s="91">
        <f t="shared" si="13"/>
        <v>21000</v>
      </c>
      <c r="J99" s="91">
        <f t="shared" si="13"/>
        <v>0</v>
      </c>
      <c r="K99" s="91">
        <f t="shared" si="13"/>
        <v>0</v>
      </c>
    </row>
    <row r="100" spans="1:11" ht="15.75" thickBot="1">
      <c r="A100" s="92"/>
      <c r="B100" s="56"/>
      <c r="C100" s="554" t="s">
        <v>77</v>
      </c>
      <c r="D100" s="337">
        <f aca="true" t="shared" si="14" ref="D100:K100">D95</f>
        <v>77038</v>
      </c>
      <c r="E100" s="337">
        <f t="shared" si="14"/>
        <v>77038</v>
      </c>
      <c r="F100" s="337">
        <f t="shared" si="14"/>
        <v>80000</v>
      </c>
      <c r="G100" s="337">
        <f t="shared" si="14"/>
        <v>79500</v>
      </c>
      <c r="H100" s="337">
        <f t="shared" si="14"/>
        <v>79485</v>
      </c>
      <c r="I100" s="93">
        <f t="shared" si="14"/>
        <v>87842</v>
      </c>
      <c r="J100" s="93">
        <f t="shared" si="14"/>
        <v>90000</v>
      </c>
      <c r="K100" s="93">
        <f t="shared" si="14"/>
        <v>90000</v>
      </c>
    </row>
    <row r="101" spans="1:11" ht="15.75" thickBot="1">
      <c r="A101" s="94"/>
      <c r="B101" s="95"/>
      <c r="C101" s="83" t="s">
        <v>78</v>
      </c>
      <c r="D101" s="96">
        <f aca="true" t="shared" si="15" ref="D101:K101">D98+D99+D100</f>
        <v>1184836</v>
      </c>
      <c r="E101" s="96">
        <f t="shared" si="15"/>
        <v>1184836</v>
      </c>
      <c r="F101" s="96">
        <f t="shared" si="15"/>
        <v>1600990</v>
      </c>
      <c r="G101" s="96">
        <f t="shared" si="15"/>
        <v>1644820</v>
      </c>
      <c r="H101" s="96">
        <f t="shared" si="15"/>
        <v>1549612</v>
      </c>
      <c r="I101" s="519">
        <f t="shared" si="15"/>
        <v>1616702</v>
      </c>
      <c r="J101" s="519">
        <f t="shared" si="15"/>
        <v>1584860</v>
      </c>
      <c r="K101" s="519">
        <f t="shared" si="15"/>
        <v>1584840</v>
      </c>
    </row>
    <row r="102" ht="15">
      <c r="A102" s="464"/>
    </row>
    <row r="103" ht="15">
      <c r="A103" s="464"/>
    </row>
    <row r="104" ht="15">
      <c r="A104" s="464"/>
    </row>
    <row r="105" spans="1:6" ht="15">
      <c r="A105" s="464"/>
      <c r="F105" s="464"/>
    </row>
    <row r="106" spans="1:6" ht="15">
      <c r="A106" s="565"/>
      <c r="F106" s="464"/>
    </row>
    <row r="107" ht="15">
      <c r="A107" s="464"/>
    </row>
    <row r="108" ht="15">
      <c r="M108" s="72"/>
    </row>
  </sheetData>
  <sheetProtection/>
  <mergeCells count="12">
    <mergeCell ref="K2:K3"/>
    <mergeCell ref="D1:E1"/>
    <mergeCell ref="F1:H1"/>
    <mergeCell ref="I1:K1"/>
    <mergeCell ref="H2:H3"/>
    <mergeCell ref="I2:I3"/>
    <mergeCell ref="C2:C3"/>
    <mergeCell ref="D2:D3"/>
    <mergeCell ref="E2:E3"/>
    <mergeCell ref="F2:F3"/>
    <mergeCell ref="G2:G3"/>
    <mergeCell ref="J2:J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81"/>
  <sheetViews>
    <sheetView view="pageLayout" zoomScaleNormal="130" workbookViewId="0" topLeftCell="A1">
      <selection activeCell="E1" sqref="E1:F1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5.421875" style="0" customWidth="1"/>
    <col min="4" max="4" width="33.140625" style="0" customWidth="1"/>
    <col min="5" max="5" width="11.57421875" style="0" customWidth="1"/>
    <col min="6" max="6" width="9.7109375" style="0" customWidth="1"/>
    <col min="7" max="7" width="9.28125" style="0" customWidth="1"/>
    <col min="8" max="9" width="9.7109375" style="0" customWidth="1"/>
    <col min="10" max="10" width="10.8515625" style="0" customWidth="1"/>
    <col min="11" max="11" width="9.140625" style="0" customWidth="1"/>
    <col min="12" max="12" width="9.57421875" style="0" customWidth="1"/>
  </cols>
  <sheetData>
    <row r="1" spans="1:12" ht="16.5" thickBot="1">
      <c r="A1" s="562"/>
      <c r="B1" s="81"/>
      <c r="C1" s="563"/>
      <c r="D1" s="564" t="s">
        <v>79</v>
      </c>
      <c r="E1" s="600" t="s">
        <v>1</v>
      </c>
      <c r="F1" s="601"/>
      <c r="G1" s="600" t="s">
        <v>431</v>
      </c>
      <c r="H1" s="601"/>
      <c r="I1" s="602"/>
      <c r="J1" s="603" t="s">
        <v>464</v>
      </c>
      <c r="K1" s="604"/>
      <c r="L1" s="605"/>
    </row>
    <row r="2" spans="1:12" ht="15">
      <c r="A2" s="586" t="s">
        <v>6</v>
      </c>
      <c r="B2" s="98" t="s">
        <v>2</v>
      </c>
      <c r="C2" s="99" t="s">
        <v>80</v>
      </c>
      <c r="D2" s="588" t="s">
        <v>3</v>
      </c>
      <c r="E2" s="590" t="s">
        <v>412</v>
      </c>
      <c r="F2" s="592" t="s">
        <v>441</v>
      </c>
      <c r="G2" s="594" t="s">
        <v>4</v>
      </c>
      <c r="H2" s="594" t="s">
        <v>5</v>
      </c>
      <c r="I2" s="606" t="s">
        <v>395</v>
      </c>
      <c r="J2" s="596" t="s">
        <v>383</v>
      </c>
      <c r="K2" s="594" t="s">
        <v>408</v>
      </c>
      <c r="L2" s="598" t="s">
        <v>432</v>
      </c>
    </row>
    <row r="3" spans="1:12" ht="15.75" thickBot="1">
      <c r="A3" s="587"/>
      <c r="B3" s="100" t="s">
        <v>7</v>
      </c>
      <c r="C3" s="101" t="s">
        <v>81</v>
      </c>
      <c r="D3" s="589"/>
      <c r="E3" s="591"/>
      <c r="F3" s="593"/>
      <c r="G3" s="595"/>
      <c r="H3" s="595"/>
      <c r="I3" s="607"/>
      <c r="J3" s="597"/>
      <c r="K3" s="595"/>
      <c r="L3" s="599"/>
    </row>
    <row r="4" spans="1:12" ht="15.75" thickBot="1">
      <c r="A4" s="339" t="s">
        <v>397</v>
      </c>
      <c r="B4" s="25"/>
      <c r="C4" s="103"/>
      <c r="D4" s="25" t="s">
        <v>82</v>
      </c>
      <c r="E4" s="104">
        <f>E5+E6+E16+E18+E24+E49+E59+E69+E70+E104</f>
        <v>264236</v>
      </c>
      <c r="F4" s="104">
        <f>F5+F6+F16+F18+F24+F49+F59+F69+F70+F104</f>
        <v>264236</v>
      </c>
      <c r="G4" s="105">
        <f>G5+G6+G18+G24+G49+G59+G70+G104+G16+G69</f>
        <v>311777</v>
      </c>
      <c r="H4" s="105" t="e">
        <f>H5+H6+H18+H24+H49+H59+H70+H104+H16+H69+#REF!</f>
        <v>#REF!</v>
      </c>
      <c r="I4" s="105">
        <f>I5+I6+I16+I18+I24+I49+I59+I69+I70+I104</f>
        <v>295486</v>
      </c>
      <c r="J4" s="105">
        <f>J5+J6+J16+J18+J24+J49+J59+J70+J104</f>
        <v>340442</v>
      </c>
      <c r="K4" s="105">
        <f>K5+K6+K16+K18+K24+K49+K59+K69+K70+K104</f>
        <v>322942</v>
      </c>
      <c r="L4" s="87">
        <f>L5+L6+L16+L18+L24+L49+L59+L69+L70+L104</f>
        <v>322442</v>
      </c>
    </row>
    <row r="5" spans="1:12" ht="15">
      <c r="A5" s="367">
        <v>611000</v>
      </c>
      <c r="B5" s="107"/>
      <c r="C5" s="108" t="s">
        <v>83</v>
      </c>
      <c r="D5" s="107" t="s">
        <v>84</v>
      </c>
      <c r="E5" s="109">
        <v>147000</v>
      </c>
      <c r="F5" s="109">
        <v>147000</v>
      </c>
      <c r="G5" s="109">
        <v>160000</v>
      </c>
      <c r="H5" s="109">
        <v>174000</v>
      </c>
      <c r="I5" s="109">
        <v>147000</v>
      </c>
      <c r="J5" s="109">
        <v>174000</v>
      </c>
      <c r="K5" s="109">
        <v>174000</v>
      </c>
      <c r="L5" s="381">
        <v>174000</v>
      </c>
    </row>
    <row r="6" spans="1:12" ht="15">
      <c r="A6" s="313">
        <v>62</v>
      </c>
      <c r="B6" s="9"/>
      <c r="C6" s="108"/>
      <c r="D6" s="9" t="s">
        <v>85</v>
      </c>
      <c r="E6" s="11">
        <f>SUM(E7:E15)</f>
        <v>52578</v>
      </c>
      <c r="F6" s="11">
        <f aca="true" t="shared" si="0" ref="F6:L6">SUM(F7:F15)</f>
        <v>52578</v>
      </c>
      <c r="G6" s="11">
        <f t="shared" si="0"/>
        <v>58685</v>
      </c>
      <c r="H6" s="11">
        <f t="shared" si="0"/>
        <v>58865</v>
      </c>
      <c r="I6" s="11">
        <f t="shared" si="0"/>
        <v>58865</v>
      </c>
      <c r="J6" s="11">
        <f t="shared" si="0"/>
        <v>67720</v>
      </c>
      <c r="K6" s="11">
        <f t="shared" si="0"/>
        <v>64620</v>
      </c>
      <c r="L6" s="317">
        <f t="shared" si="0"/>
        <v>64620</v>
      </c>
    </row>
    <row r="7" spans="1:12" ht="15">
      <c r="A7" s="318">
        <v>621000</v>
      </c>
      <c r="B7" s="13"/>
      <c r="C7" s="110" t="s">
        <v>83</v>
      </c>
      <c r="D7" s="13" t="s">
        <v>86</v>
      </c>
      <c r="E7" s="12">
        <v>6700</v>
      </c>
      <c r="F7" s="12">
        <v>6700</v>
      </c>
      <c r="G7" s="30">
        <v>7900</v>
      </c>
      <c r="H7" s="30">
        <v>7900</v>
      </c>
      <c r="I7" s="30">
        <v>7900</v>
      </c>
      <c r="J7" s="30">
        <v>8500</v>
      </c>
      <c r="K7" s="30">
        <v>7900</v>
      </c>
      <c r="L7" s="330">
        <v>7900</v>
      </c>
    </row>
    <row r="8" spans="1:14" ht="15">
      <c r="A8" s="320">
        <v>623000</v>
      </c>
      <c r="B8" s="15"/>
      <c r="C8" s="111" t="s">
        <v>83</v>
      </c>
      <c r="D8" s="15" t="s">
        <v>87</v>
      </c>
      <c r="E8" s="14">
        <v>7600</v>
      </c>
      <c r="F8" s="14">
        <v>7600</v>
      </c>
      <c r="G8" s="14">
        <v>8500</v>
      </c>
      <c r="H8" s="14">
        <v>8500</v>
      </c>
      <c r="I8" s="14">
        <v>8500</v>
      </c>
      <c r="J8" s="14">
        <v>10000</v>
      </c>
      <c r="K8" s="14">
        <v>8500</v>
      </c>
      <c r="L8" s="321">
        <v>8500</v>
      </c>
      <c r="N8" s="341"/>
    </row>
    <row r="9" spans="1:16" ht="15">
      <c r="A9" s="320">
        <v>625001</v>
      </c>
      <c r="B9" s="15"/>
      <c r="C9" s="112" t="s">
        <v>83</v>
      </c>
      <c r="D9" s="15" t="s">
        <v>88</v>
      </c>
      <c r="E9" s="14">
        <v>2130</v>
      </c>
      <c r="F9" s="14">
        <v>2130</v>
      </c>
      <c r="G9" s="14">
        <v>2360</v>
      </c>
      <c r="H9" s="14">
        <v>2360</v>
      </c>
      <c r="I9" s="14">
        <v>2360</v>
      </c>
      <c r="J9" s="14">
        <v>2600</v>
      </c>
      <c r="K9" s="14">
        <v>2600</v>
      </c>
      <c r="L9" s="321">
        <v>2600</v>
      </c>
      <c r="N9" s="341"/>
      <c r="P9" s="341"/>
    </row>
    <row r="10" spans="1:12" ht="15">
      <c r="A10" s="320">
        <v>625002</v>
      </c>
      <c r="B10" s="15"/>
      <c r="C10" s="112" t="s">
        <v>83</v>
      </c>
      <c r="D10" s="15" t="s">
        <v>89</v>
      </c>
      <c r="E10" s="14">
        <v>21270</v>
      </c>
      <c r="F10" s="14">
        <v>21270</v>
      </c>
      <c r="G10" s="14">
        <v>23050</v>
      </c>
      <c r="H10" s="14">
        <v>23050</v>
      </c>
      <c r="I10" s="14">
        <v>23050</v>
      </c>
      <c r="J10" s="14">
        <v>27000</v>
      </c>
      <c r="K10" s="14">
        <v>26000</v>
      </c>
      <c r="L10" s="321">
        <v>26000</v>
      </c>
    </row>
    <row r="11" spans="1:12" ht="15">
      <c r="A11" s="318">
        <v>625003</v>
      </c>
      <c r="B11" s="74"/>
      <c r="C11" s="112" t="s">
        <v>83</v>
      </c>
      <c r="D11" s="13" t="s">
        <v>90</v>
      </c>
      <c r="E11" s="12">
        <v>1220</v>
      </c>
      <c r="F11" s="12">
        <v>1220</v>
      </c>
      <c r="G11" s="14">
        <v>1435</v>
      </c>
      <c r="H11" s="14">
        <v>1435</v>
      </c>
      <c r="I11" s="14">
        <v>1435</v>
      </c>
      <c r="J11" s="14">
        <v>2000</v>
      </c>
      <c r="K11" s="14">
        <v>2000</v>
      </c>
      <c r="L11" s="321">
        <v>2000</v>
      </c>
    </row>
    <row r="12" spans="1:12" ht="15">
      <c r="A12" s="320">
        <v>625004</v>
      </c>
      <c r="B12" s="44"/>
      <c r="C12" s="112" t="s">
        <v>83</v>
      </c>
      <c r="D12" s="15" t="s">
        <v>91</v>
      </c>
      <c r="E12" s="14">
        <v>4570</v>
      </c>
      <c r="F12" s="14">
        <v>4570</v>
      </c>
      <c r="G12" s="14">
        <v>5150</v>
      </c>
      <c r="H12" s="14">
        <v>5150</v>
      </c>
      <c r="I12" s="14">
        <v>5150</v>
      </c>
      <c r="J12" s="14">
        <v>6000</v>
      </c>
      <c r="K12" s="14">
        <v>6000</v>
      </c>
      <c r="L12" s="321">
        <v>6000</v>
      </c>
    </row>
    <row r="13" spans="1:12" ht="15">
      <c r="A13" s="331">
        <v>625005</v>
      </c>
      <c r="B13" s="47"/>
      <c r="C13" s="112" t="s">
        <v>83</v>
      </c>
      <c r="D13" s="23" t="s">
        <v>92</v>
      </c>
      <c r="E13" s="19">
        <v>1500</v>
      </c>
      <c r="F13" s="19">
        <v>1500</v>
      </c>
      <c r="G13" s="14">
        <v>2050</v>
      </c>
      <c r="H13" s="14">
        <v>2050</v>
      </c>
      <c r="I13" s="14">
        <v>2050</v>
      </c>
      <c r="J13" s="14">
        <v>2000</v>
      </c>
      <c r="K13" s="14">
        <v>2000</v>
      </c>
      <c r="L13" s="321">
        <v>2000</v>
      </c>
    </row>
    <row r="14" spans="1:12" ht="15">
      <c r="A14" s="320">
        <v>625007</v>
      </c>
      <c r="B14" s="44"/>
      <c r="C14" s="110" t="s">
        <v>83</v>
      </c>
      <c r="D14" s="15" t="s">
        <v>93</v>
      </c>
      <c r="E14" s="14">
        <v>7230</v>
      </c>
      <c r="F14" s="14">
        <v>7230</v>
      </c>
      <c r="G14" s="14">
        <v>8000</v>
      </c>
      <c r="H14" s="14">
        <v>8000</v>
      </c>
      <c r="I14" s="14">
        <v>8000</v>
      </c>
      <c r="J14" s="14">
        <v>9200</v>
      </c>
      <c r="K14" s="14">
        <v>9200</v>
      </c>
      <c r="L14" s="321">
        <v>9200</v>
      </c>
    </row>
    <row r="15" spans="1:12" ht="15">
      <c r="A15" s="322">
        <v>627000</v>
      </c>
      <c r="B15" s="69"/>
      <c r="C15" s="113" t="s">
        <v>83</v>
      </c>
      <c r="D15" s="17" t="s">
        <v>94</v>
      </c>
      <c r="E15" s="16">
        <v>358</v>
      </c>
      <c r="F15" s="16">
        <v>358</v>
      </c>
      <c r="G15" s="16">
        <v>240</v>
      </c>
      <c r="H15" s="16">
        <v>420</v>
      </c>
      <c r="I15" s="16">
        <v>420</v>
      </c>
      <c r="J15" s="16">
        <v>420</v>
      </c>
      <c r="K15" s="16">
        <v>420</v>
      </c>
      <c r="L15" s="323">
        <v>420</v>
      </c>
    </row>
    <row r="16" spans="1:12" ht="15">
      <c r="A16" s="354">
        <v>631</v>
      </c>
      <c r="B16" s="114"/>
      <c r="C16" s="108"/>
      <c r="D16" s="9" t="s">
        <v>393</v>
      </c>
      <c r="E16" s="10">
        <v>70</v>
      </c>
      <c r="F16" s="10">
        <v>70</v>
      </c>
      <c r="G16" s="10">
        <v>800</v>
      </c>
      <c r="H16" s="10">
        <v>800</v>
      </c>
      <c r="I16" s="10">
        <v>500</v>
      </c>
      <c r="J16" s="10">
        <f>J17</f>
        <v>800</v>
      </c>
      <c r="K16" s="10">
        <f>K17</f>
        <v>800</v>
      </c>
      <c r="L16" s="314">
        <f>L17</f>
        <v>800</v>
      </c>
    </row>
    <row r="17" spans="1:12" ht="15">
      <c r="A17" s="358">
        <v>631001</v>
      </c>
      <c r="B17" s="116"/>
      <c r="C17" s="117" t="s">
        <v>83</v>
      </c>
      <c r="D17" s="115" t="s">
        <v>396</v>
      </c>
      <c r="E17" s="118">
        <v>70</v>
      </c>
      <c r="F17" s="118">
        <v>70</v>
      </c>
      <c r="G17" s="119">
        <v>800</v>
      </c>
      <c r="H17" s="119">
        <v>800</v>
      </c>
      <c r="I17" s="119">
        <v>500</v>
      </c>
      <c r="J17" s="119">
        <v>800</v>
      </c>
      <c r="K17" s="119">
        <v>800</v>
      </c>
      <c r="L17" s="316">
        <v>800</v>
      </c>
    </row>
    <row r="18" spans="1:12" ht="15">
      <c r="A18" s="313">
        <v>632</v>
      </c>
      <c r="B18" s="114"/>
      <c r="C18" s="120"/>
      <c r="D18" s="9" t="s">
        <v>95</v>
      </c>
      <c r="E18" s="11">
        <f>SUM(E19:E23)</f>
        <v>5450</v>
      </c>
      <c r="F18" s="11">
        <f aca="true" t="shared" si="1" ref="F18:L18">SUM(F19:F23)</f>
        <v>5450</v>
      </c>
      <c r="G18" s="10">
        <f t="shared" si="1"/>
        <v>5450</v>
      </c>
      <c r="H18" s="10">
        <f t="shared" si="1"/>
        <v>5450</v>
      </c>
      <c r="I18" s="10">
        <f t="shared" si="1"/>
        <v>4900</v>
      </c>
      <c r="J18" s="10">
        <f t="shared" si="1"/>
        <v>5450</v>
      </c>
      <c r="K18" s="10">
        <f t="shared" si="1"/>
        <v>5350</v>
      </c>
      <c r="L18" s="314">
        <f t="shared" si="1"/>
        <v>5350</v>
      </c>
    </row>
    <row r="19" spans="1:12" ht="0.75" customHeight="1">
      <c r="A19" s="318">
        <v>632001</v>
      </c>
      <c r="B19" s="74">
        <v>1</v>
      </c>
      <c r="C19" s="121" t="s">
        <v>96</v>
      </c>
      <c r="D19" s="74" t="s">
        <v>97</v>
      </c>
      <c r="E19" s="12">
        <v>0</v>
      </c>
      <c r="F19" s="12">
        <v>0</v>
      </c>
      <c r="G19" s="12"/>
      <c r="H19" s="12">
        <v>0</v>
      </c>
      <c r="I19" s="12"/>
      <c r="J19" s="12">
        <v>0</v>
      </c>
      <c r="K19" s="12">
        <v>0</v>
      </c>
      <c r="L19" s="319"/>
    </row>
    <row r="20" spans="1:12" ht="0.75" customHeight="1">
      <c r="A20" s="320">
        <v>632001</v>
      </c>
      <c r="B20" s="44">
        <v>2</v>
      </c>
      <c r="C20" s="122" t="s">
        <v>96</v>
      </c>
      <c r="D20" s="44" t="s">
        <v>98</v>
      </c>
      <c r="E20" s="14"/>
      <c r="F20" s="14"/>
      <c r="G20" s="67"/>
      <c r="H20" s="67"/>
      <c r="I20" s="67"/>
      <c r="J20" s="67"/>
      <c r="K20" s="67"/>
      <c r="L20" s="382"/>
    </row>
    <row r="21" spans="1:12" ht="15">
      <c r="A21" s="320">
        <v>632003</v>
      </c>
      <c r="B21" s="44">
        <v>1</v>
      </c>
      <c r="C21" s="122" t="s">
        <v>96</v>
      </c>
      <c r="D21" s="44" t="s">
        <v>99</v>
      </c>
      <c r="E21" s="14">
        <v>2800</v>
      </c>
      <c r="F21" s="14">
        <v>2800</v>
      </c>
      <c r="G21" s="67">
        <v>2800</v>
      </c>
      <c r="H21" s="67">
        <v>2800</v>
      </c>
      <c r="I21" s="67">
        <v>2600</v>
      </c>
      <c r="J21" s="67">
        <v>2800</v>
      </c>
      <c r="K21" s="67">
        <v>2800</v>
      </c>
      <c r="L21" s="382">
        <v>2800</v>
      </c>
    </row>
    <row r="22" spans="1:12" ht="15">
      <c r="A22" s="320">
        <v>632003</v>
      </c>
      <c r="B22" s="15">
        <v>2</v>
      </c>
      <c r="C22" s="122" t="s">
        <v>96</v>
      </c>
      <c r="D22" s="44" t="s">
        <v>100</v>
      </c>
      <c r="E22" s="14">
        <v>2600</v>
      </c>
      <c r="F22" s="14">
        <v>2600</v>
      </c>
      <c r="G22" s="48">
        <v>2600</v>
      </c>
      <c r="H22" s="48">
        <v>2600</v>
      </c>
      <c r="I22" s="48">
        <v>2300</v>
      </c>
      <c r="J22" s="48">
        <v>2600</v>
      </c>
      <c r="K22" s="48">
        <v>2500</v>
      </c>
      <c r="L22" s="335">
        <v>2500</v>
      </c>
    </row>
    <row r="23" spans="1:12" ht="15">
      <c r="A23" s="328">
        <v>632003</v>
      </c>
      <c r="B23" s="43">
        <v>3</v>
      </c>
      <c r="C23" s="123" t="s">
        <v>96</v>
      </c>
      <c r="D23" s="124" t="s">
        <v>101</v>
      </c>
      <c r="E23" s="125">
        <v>50</v>
      </c>
      <c r="F23" s="125">
        <v>50</v>
      </c>
      <c r="G23" s="32">
        <v>50</v>
      </c>
      <c r="H23" s="32">
        <v>50</v>
      </c>
      <c r="I23" s="32"/>
      <c r="J23" s="32">
        <v>50</v>
      </c>
      <c r="K23" s="32">
        <v>50</v>
      </c>
      <c r="L23" s="383">
        <v>50</v>
      </c>
    </row>
    <row r="24" spans="1:12" ht="15">
      <c r="A24" s="313">
        <v>633</v>
      </c>
      <c r="B24" s="114"/>
      <c r="C24" s="120"/>
      <c r="D24" s="114" t="s">
        <v>102</v>
      </c>
      <c r="E24" s="10">
        <f aca="true" t="shared" si="2" ref="E24:L24">SUM(E25:E48)</f>
        <v>6254</v>
      </c>
      <c r="F24" s="10">
        <f t="shared" si="2"/>
        <v>6254</v>
      </c>
      <c r="G24" s="11">
        <f t="shared" si="2"/>
        <v>11400</v>
      </c>
      <c r="H24" s="11">
        <f t="shared" si="2"/>
        <v>13329</v>
      </c>
      <c r="I24" s="11">
        <f t="shared" si="2"/>
        <v>9729</v>
      </c>
      <c r="J24" s="11">
        <f t="shared" si="2"/>
        <v>11750</v>
      </c>
      <c r="K24" s="11">
        <f t="shared" si="2"/>
        <v>7300</v>
      </c>
      <c r="L24" s="317">
        <f t="shared" si="2"/>
        <v>7300</v>
      </c>
    </row>
    <row r="25" spans="1:12" ht="15">
      <c r="A25" s="329">
        <v>633001</v>
      </c>
      <c r="B25" s="31"/>
      <c r="C25" s="126" t="s">
        <v>83</v>
      </c>
      <c r="D25" s="31" t="s">
        <v>103</v>
      </c>
      <c r="E25" s="30">
        <v>100</v>
      </c>
      <c r="F25" s="30">
        <v>100</v>
      </c>
      <c r="G25" s="30"/>
      <c r="H25" s="30">
        <v>180</v>
      </c>
      <c r="I25" s="30">
        <v>180</v>
      </c>
      <c r="J25" s="30"/>
      <c r="K25" s="30"/>
      <c r="L25" s="330"/>
    </row>
    <row r="26" spans="1:12" ht="15">
      <c r="A26" s="320">
        <v>633002</v>
      </c>
      <c r="B26" s="15"/>
      <c r="C26" s="112" t="s">
        <v>83</v>
      </c>
      <c r="D26" s="15" t="s">
        <v>104</v>
      </c>
      <c r="E26" s="14">
        <v>500</v>
      </c>
      <c r="F26" s="14">
        <v>500</v>
      </c>
      <c r="G26" s="14">
        <v>3000</v>
      </c>
      <c r="H26" s="48">
        <v>3000</v>
      </c>
      <c r="I26" s="14">
        <v>1500</v>
      </c>
      <c r="J26" s="14">
        <v>3000</v>
      </c>
      <c r="K26" s="14"/>
      <c r="L26" s="321"/>
    </row>
    <row r="27" spans="1:12" ht="15">
      <c r="A27" s="320">
        <v>633004</v>
      </c>
      <c r="B27" s="47">
        <v>1</v>
      </c>
      <c r="C27" s="110" t="s">
        <v>83</v>
      </c>
      <c r="D27" s="47" t="s">
        <v>442</v>
      </c>
      <c r="E27" s="48"/>
      <c r="F27" s="48"/>
      <c r="G27" s="14"/>
      <c r="H27" s="14">
        <v>550</v>
      </c>
      <c r="I27" s="48">
        <v>550</v>
      </c>
      <c r="J27" s="48"/>
      <c r="K27" s="14"/>
      <c r="L27" s="335"/>
    </row>
    <row r="28" spans="1:12" ht="15">
      <c r="A28" s="320">
        <v>633004</v>
      </c>
      <c r="B28" s="15">
        <v>2</v>
      </c>
      <c r="C28" s="112" t="s">
        <v>83</v>
      </c>
      <c r="D28" s="15" t="s">
        <v>105</v>
      </c>
      <c r="E28" s="14">
        <v>300</v>
      </c>
      <c r="F28" s="14">
        <v>300</v>
      </c>
      <c r="G28" s="14">
        <v>1000</v>
      </c>
      <c r="H28" s="14">
        <v>1000</v>
      </c>
      <c r="I28" s="14">
        <v>800</v>
      </c>
      <c r="J28" s="14">
        <v>1000</v>
      </c>
      <c r="K28" s="14">
        <v>1000</v>
      </c>
      <c r="L28" s="321">
        <v>1000</v>
      </c>
    </row>
    <row r="29" spans="1:12" ht="15">
      <c r="A29" s="320">
        <v>633004</v>
      </c>
      <c r="B29" s="15">
        <v>3</v>
      </c>
      <c r="C29" s="112" t="s">
        <v>83</v>
      </c>
      <c r="D29" s="15" t="s">
        <v>106</v>
      </c>
      <c r="E29" s="14"/>
      <c r="F29" s="14"/>
      <c r="G29" s="14">
        <v>200</v>
      </c>
      <c r="H29" s="14">
        <v>200</v>
      </c>
      <c r="I29" s="14"/>
      <c r="J29" s="14">
        <v>200</v>
      </c>
      <c r="K29" s="14"/>
      <c r="L29" s="321"/>
    </row>
    <row r="30" spans="1:15" ht="15">
      <c r="A30" s="320">
        <v>633006</v>
      </c>
      <c r="B30" s="15">
        <v>1</v>
      </c>
      <c r="C30" s="110" t="s">
        <v>83</v>
      </c>
      <c r="D30" s="15" t="s">
        <v>107</v>
      </c>
      <c r="E30" s="14">
        <v>1600</v>
      </c>
      <c r="F30" s="14">
        <v>1600</v>
      </c>
      <c r="G30" s="14">
        <v>1200</v>
      </c>
      <c r="H30" s="14">
        <v>1200</v>
      </c>
      <c r="I30" s="14">
        <v>1000</v>
      </c>
      <c r="J30" s="14">
        <v>1200</v>
      </c>
      <c r="K30" s="14">
        <v>1200</v>
      </c>
      <c r="L30" s="321">
        <v>1200</v>
      </c>
      <c r="O30" s="341"/>
    </row>
    <row r="31" spans="1:12" ht="15">
      <c r="A31" s="320">
        <v>633006</v>
      </c>
      <c r="B31" s="15">
        <v>2</v>
      </c>
      <c r="C31" s="112" t="s">
        <v>83</v>
      </c>
      <c r="D31" s="15" t="s">
        <v>108</v>
      </c>
      <c r="E31" s="14">
        <v>500</v>
      </c>
      <c r="F31" s="14">
        <v>500</v>
      </c>
      <c r="G31" s="14">
        <v>1000</v>
      </c>
      <c r="H31" s="14">
        <v>1000</v>
      </c>
      <c r="I31" s="14">
        <v>1000</v>
      </c>
      <c r="J31" s="14">
        <v>1500</v>
      </c>
      <c r="K31" s="14">
        <v>1000</v>
      </c>
      <c r="L31" s="321">
        <v>1000</v>
      </c>
    </row>
    <row r="32" spans="1:12" ht="15">
      <c r="A32" s="320">
        <v>633006</v>
      </c>
      <c r="B32" s="15">
        <v>3</v>
      </c>
      <c r="C32" s="112" t="s">
        <v>83</v>
      </c>
      <c r="D32" s="15" t="s">
        <v>416</v>
      </c>
      <c r="E32" s="14">
        <v>850</v>
      </c>
      <c r="F32" s="14">
        <v>850</v>
      </c>
      <c r="G32" s="14">
        <v>600</v>
      </c>
      <c r="H32" s="14">
        <v>600</v>
      </c>
      <c r="I32" s="14">
        <v>50</v>
      </c>
      <c r="J32" s="14">
        <v>600</v>
      </c>
      <c r="K32" s="14">
        <v>600</v>
      </c>
      <c r="L32" s="321">
        <v>600</v>
      </c>
    </row>
    <row r="33" spans="1:12" ht="15">
      <c r="A33" s="320">
        <v>633006</v>
      </c>
      <c r="B33" s="15">
        <v>4</v>
      </c>
      <c r="C33" s="110" t="s">
        <v>83</v>
      </c>
      <c r="D33" s="44" t="s">
        <v>110</v>
      </c>
      <c r="E33" s="14">
        <v>176</v>
      </c>
      <c r="F33" s="14">
        <v>176</v>
      </c>
      <c r="G33" s="14">
        <v>100</v>
      </c>
      <c r="H33" s="14">
        <v>100</v>
      </c>
      <c r="I33" s="14">
        <v>20</v>
      </c>
      <c r="J33" s="14">
        <v>50</v>
      </c>
      <c r="K33" s="14">
        <v>50</v>
      </c>
      <c r="L33" s="321">
        <v>50</v>
      </c>
    </row>
    <row r="34" spans="1:12" ht="15">
      <c r="A34" s="320">
        <v>633006</v>
      </c>
      <c r="B34" s="15">
        <v>5</v>
      </c>
      <c r="C34" s="112" t="s">
        <v>83</v>
      </c>
      <c r="D34" s="44" t="s">
        <v>111</v>
      </c>
      <c r="E34" s="14">
        <v>10</v>
      </c>
      <c r="F34" s="14">
        <v>10</v>
      </c>
      <c r="G34" s="14">
        <v>30</v>
      </c>
      <c r="H34" s="14">
        <v>30</v>
      </c>
      <c r="I34" s="14"/>
      <c r="J34" s="14">
        <v>30</v>
      </c>
      <c r="K34" s="14">
        <v>30</v>
      </c>
      <c r="L34" s="321">
        <v>30</v>
      </c>
    </row>
    <row r="35" spans="1:12" ht="15">
      <c r="A35" s="320">
        <v>633006</v>
      </c>
      <c r="B35" s="15">
        <v>6</v>
      </c>
      <c r="C35" s="127" t="s">
        <v>96</v>
      </c>
      <c r="D35" s="128" t="s">
        <v>112</v>
      </c>
      <c r="E35" s="14">
        <v>100</v>
      </c>
      <c r="F35" s="14">
        <v>100</v>
      </c>
      <c r="G35" s="14">
        <v>100</v>
      </c>
      <c r="H35" s="14">
        <v>100</v>
      </c>
      <c r="I35" s="14">
        <v>50</v>
      </c>
      <c r="J35" s="14">
        <v>100</v>
      </c>
      <c r="K35" s="14">
        <v>100</v>
      </c>
      <c r="L35" s="321">
        <v>100</v>
      </c>
    </row>
    <row r="36" spans="1:12" ht="15">
      <c r="A36" s="320">
        <v>633006</v>
      </c>
      <c r="B36" s="44">
        <v>7</v>
      </c>
      <c r="C36" s="129" t="s">
        <v>83</v>
      </c>
      <c r="D36" s="44" t="s">
        <v>113</v>
      </c>
      <c r="E36" s="14">
        <v>600</v>
      </c>
      <c r="F36" s="14">
        <v>600</v>
      </c>
      <c r="G36" s="67">
        <v>600</v>
      </c>
      <c r="H36" s="67">
        <v>1000</v>
      </c>
      <c r="I36" s="67">
        <v>1000</v>
      </c>
      <c r="J36" s="67">
        <v>600</v>
      </c>
      <c r="K36" s="67">
        <v>600</v>
      </c>
      <c r="L36" s="382">
        <v>600</v>
      </c>
    </row>
    <row r="37" spans="1:12" ht="13.5" customHeight="1">
      <c r="A37" s="320">
        <v>633006</v>
      </c>
      <c r="B37" s="44">
        <v>8</v>
      </c>
      <c r="C37" s="129" t="s">
        <v>114</v>
      </c>
      <c r="D37" s="44" t="s">
        <v>415</v>
      </c>
      <c r="E37" s="67"/>
      <c r="F37" s="67"/>
      <c r="G37" s="67">
        <v>600</v>
      </c>
      <c r="H37" s="67">
        <v>600</v>
      </c>
      <c r="I37" s="67">
        <v>500</v>
      </c>
      <c r="J37" s="67">
        <v>500</v>
      </c>
      <c r="K37" s="67">
        <v>500</v>
      </c>
      <c r="L37" s="382">
        <v>500</v>
      </c>
    </row>
    <row r="38" spans="1:12" ht="13.5" customHeight="1">
      <c r="A38" s="320">
        <v>633006</v>
      </c>
      <c r="B38" s="44">
        <v>9</v>
      </c>
      <c r="C38" s="129" t="s">
        <v>83</v>
      </c>
      <c r="D38" s="44" t="s">
        <v>417</v>
      </c>
      <c r="E38" s="67"/>
      <c r="F38" s="67"/>
      <c r="G38" s="67">
        <v>50</v>
      </c>
      <c r="H38" s="67">
        <v>220</v>
      </c>
      <c r="I38" s="67">
        <v>220</v>
      </c>
      <c r="J38" s="67">
        <v>50</v>
      </c>
      <c r="K38" s="67"/>
      <c r="L38" s="382"/>
    </row>
    <row r="39" spans="1:12" ht="13.5" customHeight="1">
      <c r="A39" s="320">
        <v>633006</v>
      </c>
      <c r="B39" s="44">
        <v>10</v>
      </c>
      <c r="C39" s="129" t="s">
        <v>443</v>
      </c>
      <c r="D39" s="44" t="s">
        <v>444</v>
      </c>
      <c r="E39" s="67"/>
      <c r="F39" s="67"/>
      <c r="G39" s="67"/>
      <c r="H39" s="67">
        <v>150</v>
      </c>
      <c r="I39" s="67">
        <v>140</v>
      </c>
      <c r="J39" s="67"/>
      <c r="K39" s="67"/>
      <c r="L39" s="382"/>
    </row>
    <row r="40" spans="1:12" ht="15">
      <c r="A40" s="320">
        <v>633006</v>
      </c>
      <c r="B40" s="15">
        <v>12</v>
      </c>
      <c r="C40" s="112" t="s">
        <v>114</v>
      </c>
      <c r="D40" s="15" t="s">
        <v>115</v>
      </c>
      <c r="E40" s="67">
        <v>50</v>
      </c>
      <c r="F40" s="67">
        <v>50</v>
      </c>
      <c r="G40" s="14">
        <v>50</v>
      </c>
      <c r="H40" s="14">
        <v>150</v>
      </c>
      <c r="I40" s="14">
        <v>130</v>
      </c>
      <c r="J40" s="14">
        <v>50</v>
      </c>
      <c r="K40" s="14">
        <v>50</v>
      </c>
      <c r="L40" s="321">
        <v>50</v>
      </c>
    </row>
    <row r="41" spans="1:12" ht="15">
      <c r="A41" s="318">
        <v>633006</v>
      </c>
      <c r="B41" s="74">
        <v>13</v>
      </c>
      <c r="C41" s="130" t="s">
        <v>116</v>
      </c>
      <c r="D41" s="74" t="s">
        <v>117</v>
      </c>
      <c r="E41" s="12">
        <v>100</v>
      </c>
      <c r="F41" s="12">
        <v>100</v>
      </c>
      <c r="G41" s="12">
        <v>200</v>
      </c>
      <c r="H41" s="12">
        <v>200</v>
      </c>
      <c r="I41" s="12">
        <v>50</v>
      </c>
      <c r="J41" s="12">
        <v>100</v>
      </c>
      <c r="K41" s="12">
        <v>100</v>
      </c>
      <c r="L41" s="319">
        <v>100</v>
      </c>
    </row>
    <row r="42" spans="1:12" ht="15">
      <c r="A42" s="318">
        <v>633006</v>
      </c>
      <c r="B42" s="74">
        <v>14</v>
      </c>
      <c r="C42" s="130" t="s">
        <v>143</v>
      </c>
      <c r="D42" s="74" t="s">
        <v>418</v>
      </c>
      <c r="E42" s="12"/>
      <c r="F42" s="12"/>
      <c r="G42" s="12">
        <v>200</v>
      </c>
      <c r="H42" s="12"/>
      <c r="I42" s="12"/>
      <c r="J42" s="12"/>
      <c r="K42" s="12"/>
      <c r="L42" s="319"/>
    </row>
    <row r="43" spans="1:12" ht="15">
      <c r="A43" s="318">
        <v>633006</v>
      </c>
      <c r="B43" s="74">
        <v>15</v>
      </c>
      <c r="C43" s="130" t="s">
        <v>83</v>
      </c>
      <c r="D43" s="74" t="s">
        <v>445</v>
      </c>
      <c r="E43" s="12"/>
      <c r="F43" s="12"/>
      <c r="G43" s="12"/>
      <c r="H43" s="12">
        <v>430</v>
      </c>
      <c r="I43" s="12">
        <v>430</v>
      </c>
      <c r="J43" s="12">
        <v>400</v>
      </c>
      <c r="K43" s="12"/>
      <c r="L43" s="319"/>
    </row>
    <row r="44" spans="1:12" ht="15">
      <c r="A44" s="320">
        <v>633009</v>
      </c>
      <c r="B44" s="15">
        <v>1</v>
      </c>
      <c r="C44" s="112" t="s">
        <v>83</v>
      </c>
      <c r="D44" s="15" t="s">
        <v>118</v>
      </c>
      <c r="E44" s="12">
        <v>300</v>
      </c>
      <c r="F44" s="12">
        <v>300</v>
      </c>
      <c r="G44" s="14">
        <v>600</v>
      </c>
      <c r="H44" s="14">
        <v>600</v>
      </c>
      <c r="I44" s="14">
        <v>400</v>
      </c>
      <c r="J44" s="14">
        <v>500</v>
      </c>
      <c r="K44" s="14">
        <v>500</v>
      </c>
      <c r="L44" s="321">
        <v>500</v>
      </c>
    </row>
    <row r="45" spans="1:12" ht="15">
      <c r="A45" s="318">
        <v>633010</v>
      </c>
      <c r="B45" s="74"/>
      <c r="C45" s="130" t="s">
        <v>83</v>
      </c>
      <c r="D45" s="74" t="s">
        <v>119</v>
      </c>
      <c r="E45" s="12">
        <v>500</v>
      </c>
      <c r="F45" s="12">
        <v>500</v>
      </c>
      <c r="G45" s="12">
        <v>800</v>
      </c>
      <c r="H45" s="12">
        <v>800</v>
      </c>
      <c r="I45" s="12">
        <v>500</v>
      </c>
      <c r="J45" s="12">
        <v>800</v>
      </c>
      <c r="K45" s="12">
        <v>500</v>
      </c>
      <c r="L45" s="319">
        <v>500</v>
      </c>
    </row>
    <row r="46" spans="1:12" ht="15">
      <c r="A46" s="324">
        <v>633011</v>
      </c>
      <c r="B46" s="131"/>
      <c r="C46" s="132" t="s">
        <v>83</v>
      </c>
      <c r="D46" s="131" t="s">
        <v>120</v>
      </c>
      <c r="E46" s="79">
        <v>70</v>
      </c>
      <c r="F46" s="79">
        <v>70</v>
      </c>
      <c r="G46" s="79">
        <v>70</v>
      </c>
      <c r="H46" s="79">
        <v>70</v>
      </c>
      <c r="I46" s="79">
        <v>60</v>
      </c>
      <c r="J46" s="79">
        <v>70</v>
      </c>
      <c r="K46" s="79">
        <v>70</v>
      </c>
      <c r="L46" s="325">
        <v>70</v>
      </c>
    </row>
    <row r="47" spans="1:12" ht="15">
      <c r="A47" s="504">
        <v>633013</v>
      </c>
      <c r="B47" s="505"/>
      <c r="C47" s="228" t="s">
        <v>83</v>
      </c>
      <c r="D47" s="45" t="s">
        <v>446</v>
      </c>
      <c r="E47" s="79"/>
      <c r="F47" s="21"/>
      <c r="G47" s="21"/>
      <c r="H47" s="21">
        <v>149</v>
      </c>
      <c r="I47" s="21">
        <v>149</v>
      </c>
      <c r="J47" s="21"/>
      <c r="K47" s="79"/>
      <c r="L47" s="426"/>
    </row>
    <row r="48" spans="1:12" ht="15">
      <c r="A48" s="328">
        <v>633016</v>
      </c>
      <c r="B48" s="43"/>
      <c r="C48" s="117" t="s">
        <v>121</v>
      </c>
      <c r="D48" s="43" t="s">
        <v>122</v>
      </c>
      <c r="E48" s="16">
        <v>498</v>
      </c>
      <c r="F48" s="32">
        <v>498</v>
      </c>
      <c r="G48" s="32">
        <v>1000</v>
      </c>
      <c r="H48" s="32">
        <v>1000</v>
      </c>
      <c r="I48" s="32">
        <v>1000</v>
      </c>
      <c r="J48" s="32">
        <v>1000</v>
      </c>
      <c r="K48" s="16">
        <v>1000</v>
      </c>
      <c r="L48" s="383">
        <v>1000</v>
      </c>
    </row>
    <row r="49" spans="1:12" ht="15">
      <c r="A49" s="313">
        <v>634</v>
      </c>
      <c r="B49" s="114"/>
      <c r="C49" s="120"/>
      <c r="D49" s="114" t="s">
        <v>123</v>
      </c>
      <c r="E49" s="10">
        <f>SUM(E50:E58)</f>
        <v>5602</v>
      </c>
      <c r="F49" s="10">
        <f aca="true" t="shared" si="3" ref="F49:L49">SUM(F50:F58)</f>
        <v>5602</v>
      </c>
      <c r="G49" s="10">
        <f t="shared" si="3"/>
        <v>6732</v>
      </c>
      <c r="H49" s="10">
        <f t="shared" si="3"/>
        <v>9782</v>
      </c>
      <c r="I49" s="10">
        <f t="shared" si="3"/>
        <v>9402</v>
      </c>
      <c r="J49" s="10">
        <f t="shared" si="3"/>
        <v>9732</v>
      </c>
      <c r="K49" s="10">
        <f t="shared" si="3"/>
        <v>8732</v>
      </c>
      <c r="L49" s="314">
        <f t="shared" si="3"/>
        <v>8732</v>
      </c>
    </row>
    <row r="50" spans="1:12" ht="15">
      <c r="A50" s="318">
        <v>634001</v>
      </c>
      <c r="B50" s="74">
        <v>1</v>
      </c>
      <c r="C50" s="130" t="s">
        <v>124</v>
      </c>
      <c r="D50" s="74" t="s">
        <v>125</v>
      </c>
      <c r="E50" s="12">
        <v>1200</v>
      </c>
      <c r="F50" s="12">
        <v>1200</v>
      </c>
      <c r="G50" s="12">
        <v>2000</v>
      </c>
      <c r="H50" s="12">
        <v>2000</v>
      </c>
      <c r="I50" s="12">
        <v>1800</v>
      </c>
      <c r="J50" s="12">
        <v>2000</v>
      </c>
      <c r="K50" s="12">
        <v>2000</v>
      </c>
      <c r="L50" s="319">
        <v>2000</v>
      </c>
    </row>
    <row r="51" spans="1:12" ht="15">
      <c r="A51" s="320">
        <v>634001</v>
      </c>
      <c r="B51" s="44">
        <v>2</v>
      </c>
      <c r="C51" s="130" t="s">
        <v>124</v>
      </c>
      <c r="D51" s="44" t="s">
        <v>126</v>
      </c>
      <c r="E51" s="14">
        <v>2600</v>
      </c>
      <c r="F51" s="14">
        <v>2600</v>
      </c>
      <c r="G51" s="14">
        <v>2600</v>
      </c>
      <c r="H51" s="14">
        <v>2600</v>
      </c>
      <c r="I51" s="14">
        <v>2500</v>
      </c>
      <c r="J51" s="14">
        <v>2600</v>
      </c>
      <c r="K51" s="14">
        <v>2600</v>
      </c>
      <c r="L51" s="321">
        <v>2600</v>
      </c>
    </row>
    <row r="52" spans="1:12" ht="15">
      <c r="A52" s="320">
        <v>634001</v>
      </c>
      <c r="B52" s="44">
        <v>3</v>
      </c>
      <c r="C52" s="130" t="s">
        <v>124</v>
      </c>
      <c r="D52" s="44" t="s">
        <v>127</v>
      </c>
      <c r="E52" s="14">
        <v>100</v>
      </c>
      <c r="F52" s="14">
        <v>100</v>
      </c>
      <c r="G52" s="14">
        <v>120</v>
      </c>
      <c r="H52" s="14">
        <v>120</v>
      </c>
      <c r="I52" s="14">
        <v>100</v>
      </c>
      <c r="J52" s="14">
        <v>120</v>
      </c>
      <c r="K52" s="14">
        <v>120</v>
      </c>
      <c r="L52" s="321">
        <v>120</v>
      </c>
    </row>
    <row r="53" spans="1:12" ht="15">
      <c r="A53" s="320">
        <v>634002</v>
      </c>
      <c r="B53" s="44">
        <v>1</v>
      </c>
      <c r="C53" s="130" t="s">
        <v>124</v>
      </c>
      <c r="D53" s="44" t="s">
        <v>128</v>
      </c>
      <c r="E53" s="14">
        <v>150</v>
      </c>
      <c r="F53" s="14">
        <v>150</v>
      </c>
      <c r="G53" s="14">
        <v>200</v>
      </c>
      <c r="H53" s="14">
        <v>250</v>
      </c>
      <c r="I53" s="14">
        <v>250</v>
      </c>
      <c r="J53" s="14">
        <v>200</v>
      </c>
      <c r="K53" s="14">
        <v>200</v>
      </c>
      <c r="L53" s="321">
        <v>200</v>
      </c>
    </row>
    <row r="54" spans="1:12" ht="15">
      <c r="A54" s="320">
        <v>634002</v>
      </c>
      <c r="B54" s="44">
        <v>2</v>
      </c>
      <c r="C54" s="130" t="s">
        <v>124</v>
      </c>
      <c r="D54" s="44" t="s">
        <v>129</v>
      </c>
      <c r="E54" s="14">
        <v>1000</v>
      </c>
      <c r="F54" s="14">
        <v>1000</v>
      </c>
      <c r="G54" s="14">
        <v>1000</v>
      </c>
      <c r="H54" s="14">
        <v>4000</v>
      </c>
      <c r="I54" s="14">
        <v>4000</v>
      </c>
      <c r="J54" s="14">
        <v>4000</v>
      </c>
      <c r="K54" s="14">
        <v>3000</v>
      </c>
      <c r="L54" s="321">
        <v>3000</v>
      </c>
    </row>
    <row r="55" spans="1:12" ht="15">
      <c r="A55" s="320">
        <v>634003</v>
      </c>
      <c r="B55" s="15">
        <v>1</v>
      </c>
      <c r="C55" s="130" t="s">
        <v>124</v>
      </c>
      <c r="D55" s="15" t="s">
        <v>130</v>
      </c>
      <c r="E55" s="14">
        <v>432</v>
      </c>
      <c r="F55" s="14">
        <v>432</v>
      </c>
      <c r="G55" s="14">
        <v>432</v>
      </c>
      <c r="H55" s="14">
        <v>432</v>
      </c>
      <c r="I55" s="14">
        <v>432</v>
      </c>
      <c r="J55" s="14">
        <v>432</v>
      </c>
      <c r="K55" s="14">
        <v>432</v>
      </c>
      <c r="L55" s="321">
        <v>432</v>
      </c>
    </row>
    <row r="56" spans="1:12" ht="14.25" customHeight="1">
      <c r="A56" s="320">
        <v>634003</v>
      </c>
      <c r="B56" s="15">
        <v>2</v>
      </c>
      <c r="C56" s="130" t="s">
        <v>124</v>
      </c>
      <c r="D56" s="15" t="s">
        <v>131</v>
      </c>
      <c r="E56" s="14"/>
      <c r="F56" s="14"/>
      <c r="G56" s="14">
        <v>280</v>
      </c>
      <c r="H56" s="14">
        <v>280</v>
      </c>
      <c r="I56" s="14">
        <v>260</v>
      </c>
      <c r="J56" s="14">
        <v>280</v>
      </c>
      <c r="K56" s="14">
        <v>280</v>
      </c>
      <c r="L56" s="321">
        <v>280</v>
      </c>
    </row>
    <row r="57" spans="1:12" ht="3" customHeight="1" hidden="1">
      <c r="A57" s="368">
        <v>634002</v>
      </c>
      <c r="B57" s="128"/>
      <c r="C57" s="130" t="s">
        <v>124</v>
      </c>
      <c r="D57" s="128" t="s">
        <v>132</v>
      </c>
      <c r="E57" s="33"/>
      <c r="F57" s="33"/>
      <c r="G57" s="33">
        <v>0</v>
      </c>
      <c r="H57" s="33">
        <v>0</v>
      </c>
      <c r="I57" s="33"/>
      <c r="J57" s="33">
        <v>0</v>
      </c>
      <c r="K57" s="33">
        <v>0</v>
      </c>
      <c r="L57" s="384"/>
    </row>
    <row r="58" spans="1:12" ht="15">
      <c r="A58" s="328">
        <v>634005</v>
      </c>
      <c r="B58" s="124"/>
      <c r="C58" s="133" t="s">
        <v>124</v>
      </c>
      <c r="D58" s="124" t="s">
        <v>133</v>
      </c>
      <c r="E58" s="32">
        <v>120</v>
      </c>
      <c r="F58" s="32">
        <v>120</v>
      </c>
      <c r="G58" s="32">
        <v>100</v>
      </c>
      <c r="H58" s="32">
        <v>100</v>
      </c>
      <c r="I58" s="32">
        <v>60</v>
      </c>
      <c r="J58" s="32">
        <v>100</v>
      </c>
      <c r="K58" s="32">
        <v>100</v>
      </c>
      <c r="L58" s="383">
        <v>100</v>
      </c>
    </row>
    <row r="59" spans="1:12" ht="15">
      <c r="A59" s="313">
        <v>635</v>
      </c>
      <c r="B59" s="134"/>
      <c r="C59" s="135"/>
      <c r="D59" s="134" t="s">
        <v>134</v>
      </c>
      <c r="E59" s="10">
        <f>SUM(E60:E68)</f>
        <v>2372</v>
      </c>
      <c r="F59" s="10">
        <f aca="true" t="shared" si="4" ref="F59:L59">SUM(F60:F68)</f>
        <v>2372</v>
      </c>
      <c r="G59" s="10">
        <f t="shared" si="4"/>
        <v>3090</v>
      </c>
      <c r="H59" s="10">
        <f t="shared" si="4"/>
        <v>3840</v>
      </c>
      <c r="I59" s="10">
        <f t="shared" si="4"/>
        <v>2640</v>
      </c>
      <c r="J59" s="10">
        <f t="shared" si="4"/>
        <v>3220</v>
      </c>
      <c r="K59" s="10">
        <f t="shared" si="4"/>
        <v>3220</v>
      </c>
      <c r="L59" s="314">
        <f t="shared" si="4"/>
        <v>3220</v>
      </c>
    </row>
    <row r="60" spans="1:12" ht="15">
      <c r="A60" s="318">
        <v>635002</v>
      </c>
      <c r="B60" s="74"/>
      <c r="C60" s="136" t="s">
        <v>135</v>
      </c>
      <c r="D60" s="137" t="s">
        <v>136</v>
      </c>
      <c r="E60" s="12">
        <v>748</v>
      </c>
      <c r="F60" s="12">
        <v>748</v>
      </c>
      <c r="G60" s="12">
        <v>1500</v>
      </c>
      <c r="H60" s="12">
        <v>2200</v>
      </c>
      <c r="I60" s="12">
        <v>2200</v>
      </c>
      <c r="J60" s="12">
        <v>2000</v>
      </c>
      <c r="K60" s="12">
        <v>2000</v>
      </c>
      <c r="L60" s="319">
        <v>2000</v>
      </c>
    </row>
    <row r="61" spans="1:12" ht="15">
      <c r="A61" s="318">
        <v>635003</v>
      </c>
      <c r="B61" s="74"/>
      <c r="C61" s="138" t="s">
        <v>135</v>
      </c>
      <c r="D61" s="137" t="s">
        <v>137</v>
      </c>
      <c r="E61" s="12">
        <v>50</v>
      </c>
      <c r="F61" s="12">
        <v>50</v>
      </c>
      <c r="G61" s="14">
        <v>50</v>
      </c>
      <c r="H61" s="14">
        <v>50</v>
      </c>
      <c r="I61" s="14"/>
      <c r="J61" s="14">
        <v>50</v>
      </c>
      <c r="K61" s="14">
        <v>50</v>
      </c>
      <c r="L61" s="321">
        <v>50</v>
      </c>
    </row>
    <row r="62" spans="1:12" ht="15">
      <c r="A62" s="320">
        <v>635004</v>
      </c>
      <c r="B62" s="15">
        <v>2</v>
      </c>
      <c r="C62" s="112" t="s">
        <v>96</v>
      </c>
      <c r="D62" s="139" t="s">
        <v>138</v>
      </c>
      <c r="E62" s="12">
        <v>150</v>
      </c>
      <c r="F62" s="12">
        <v>150</v>
      </c>
      <c r="G62" s="14">
        <v>900</v>
      </c>
      <c r="H62" s="14">
        <v>900</v>
      </c>
      <c r="I62" s="14">
        <v>100</v>
      </c>
      <c r="J62" s="14">
        <v>500</v>
      </c>
      <c r="K62" s="14">
        <v>500</v>
      </c>
      <c r="L62" s="321">
        <v>500</v>
      </c>
    </row>
    <row r="63" spans="1:12" ht="15">
      <c r="A63" s="320">
        <v>635004</v>
      </c>
      <c r="B63" s="15">
        <v>3</v>
      </c>
      <c r="C63" s="112" t="s">
        <v>96</v>
      </c>
      <c r="D63" s="139" t="s">
        <v>139</v>
      </c>
      <c r="E63" s="14"/>
      <c r="F63" s="14"/>
      <c r="G63" s="14"/>
      <c r="H63" s="14"/>
      <c r="I63" s="14"/>
      <c r="J63" s="14"/>
      <c r="K63" s="14"/>
      <c r="L63" s="321"/>
    </row>
    <row r="64" spans="1:12" ht="15">
      <c r="A64" s="320">
        <v>635004</v>
      </c>
      <c r="B64" s="15">
        <v>8</v>
      </c>
      <c r="C64" s="112" t="s">
        <v>96</v>
      </c>
      <c r="D64" s="139" t="s">
        <v>140</v>
      </c>
      <c r="E64" s="12">
        <v>20</v>
      </c>
      <c r="F64" s="12">
        <v>20</v>
      </c>
      <c r="G64" s="14">
        <v>20</v>
      </c>
      <c r="H64" s="14">
        <v>70</v>
      </c>
      <c r="I64" s="14">
        <v>70</v>
      </c>
      <c r="J64" s="14">
        <v>50</v>
      </c>
      <c r="K64" s="14">
        <v>50</v>
      </c>
      <c r="L64" s="321">
        <v>50</v>
      </c>
    </row>
    <row r="65" spans="1:12" ht="15">
      <c r="A65" s="320">
        <v>635004</v>
      </c>
      <c r="B65" s="15">
        <v>4</v>
      </c>
      <c r="C65" s="112" t="s">
        <v>96</v>
      </c>
      <c r="D65" s="139" t="s">
        <v>141</v>
      </c>
      <c r="E65" s="12"/>
      <c r="F65" s="12"/>
      <c r="G65" s="14">
        <v>120</v>
      </c>
      <c r="H65" s="14">
        <v>120</v>
      </c>
      <c r="I65" s="14">
        <v>120</v>
      </c>
      <c r="J65" s="14">
        <v>120</v>
      </c>
      <c r="K65" s="14">
        <v>120</v>
      </c>
      <c r="L65" s="321">
        <v>120</v>
      </c>
    </row>
    <row r="66" spans="1:12" ht="15">
      <c r="A66" s="320">
        <v>635006</v>
      </c>
      <c r="B66" s="15">
        <v>1</v>
      </c>
      <c r="C66" s="112" t="s">
        <v>96</v>
      </c>
      <c r="D66" s="139" t="s">
        <v>142</v>
      </c>
      <c r="E66" s="12">
        <v>892</v>
      </c>
      <c r="F66" s="12">
        <v>892</v>
      </c>
      <c r="G66" s="34">
        <v>300</v>
      </c>
      <c r="H66" s="34">
        <v>300</v>
      </c>
      <c r="I66" s="34">
        <v>150</v>
      </c>
      <c r="J66" s="34">
        <v>300</v>
      </c>
      <c r="K66" s="34">
        <v>300</v>
      </c>
      <c r="L66" s="385">
        <v>300</v>
      </c>
    </row>
    <row r="67" spans="1:12" ht="0.75" customHeight="1">
      <c r="A67" s="320">
        <v>635006</v>
      </c>
      <c r="B67" s="15">
        <v>10</v>
      </c>
      <c r="C67" s="112" t="s">
        <v>143</v>
      </c>
      <c r="D67" s="139" t="s">
        <v>144</v>
      </c>
      <c r="E67" s="12"/>
      <c r="F67" s="12"/>
      <c r="G67" s="14">
        <v>0</v>
      </c>
      <c r="H67" s="14">
        <v>0</v>
      </c>
      <c r="I67" s="14"/>
      <c r="J67" s="14">
        <v>0</v>
      </c>
      <c r="K67" s="14">
        <v>0</v>
      </c>
      <c r="L67" s="321"/>
    </row>
    <row r="68" spans="1:12" ht="15">
      <c r="A68" s="322">
        <v>635006</v>
      </c>
      <c r="B68" s="17">
        <v>8</v>
      </c>
      <c r="C68" s="117" t="s">
        <v>114</v>
      </c>
      <c r="D68" s="69" t="s">
        <v>145</v>
      </c>
      <c r="E68" s="16">
        <v>512</v>
      </c>
      <c r="F68" s="16">
        <v>512</v>
      </c>
      <c r="G68" s="16">
        <v>200</v>
      </c>
      <c r="H68" s="16">
        <v>200</v>
      </c>
      <c r="I68" s="16"/>
      <c r="J68" s="140">
        <v>200</v>
      </c>
      <c r="K68" s="16">
        <v>200</v>
      </c>
      <c r="L68" s="323">
        <v>200</v>
      </c>
    </row>
    <row r="69" spans="1:13" ht="15" customHeight="1" hidden="1">
      <c r="A69" s="435">
        <v>636</v>
      </c>
      <c r="B69" s="9"/>
      <c r="C69" s="135" t="s">
        <v>96</v>
      </c>
      <c r="D69" s="141" t="s">
        <v>146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314">
        <v>0</v>
      </c>
      <c r="M69" s="300"/>
    </row>
    <row r="70" spans="1:12" ht="15">
      <c r="A70" s="313">
        <v>637</v>
      </c>
      <c r="B70" s="9"/>
      <c r="C70" s="135"/>
      <c r="D70" s="9" t="s">
        <v>147</v>
      </c>
      <c r="E70" s="10">
        <f aca="true" t="shared" si="5" ref="E70:L70">SUM(E71:E103)</f>
        <v>41410</v>
      </c>
      <c r="F70" s="10">
        <f t="shared" si="5"/>
        <v>41410</v>
      </c>
      <c r="G70" s="10">
        <f t="shared" si="5"/>
        <v>57920</v>
      </c>
      <c r="H70" s="10">
        <f t="shared" si="5"/>
        <v>58162</v>
      </c>
      <c r="I70" s="10">
        <f t="shared" si="5"/>
        <v>58950</v>
      </c>
      <c r="J70" s="10">
        <f t="shared" si="5"/>
        <v>60070</v>
      </c>
      <c r="K70" s="10">
        <f t="shared" si="5"/>
        <v>52420</v>
      </c>
      <c r="L70" s="314">
        <f t="shared" si="5"/>
        <v>51920</v>
      </c>
    </row>
    <row r="71" spans="1:12" ht="15">
      <c r="A71" s="436">
        <v>637004</v>
      </c>
      <c r="B71" s="31"/>
      <c r="C71" s="126" t="s">
        <v>96</v>
      </c>
      <c r="D71" s="31" t="s">
        <v>148</v>
      </c>
      <c r="E71" s="30">
        <v>40</v>
      </c>
      <c r="F71" s="30">
        <v>40</v>
      </c>
      <c r="G71" s="19">
        <v>40</v>
      </c>
      <c r="H71" s="30">
        <v>120</v>
      </c>
      <c r="I71" s="30">
        <v>120</v>
      </c>
      <c r="J71" s="19">
        <v>120</v>
      </c>
      <c r="K71" s="30">
        <v>120</v>
      </c>
      <c r="L71" s="330">
        <v>120</v>
      </c>
    </row>
    <row r="72" spans="1:12" ht="12.75" customHeight="1">
      <c r="A72" s="437">
        <v>637004</v>
      </c>
      <c r="B72" s="15">
        <v>1</v>
      </c>
      <c r="C72" s="144" t="s">
        <v>83</v>
      </c>
      <c r="D72" s="13" t="s">
        <v>419</v>
      </c>
      <c r="E72" s="14"/>
      <c r="F72" s="14"/>
      <c r="G72" s="14"/>
      <c r="H72" s="12">
        <v>2000</v>
      </c>
      <c r="I72" s="12">
        <v>1500</v>
      </c>
      <c r="J72" s="14"/>
      <c r="K72" s="12"/>
      <c r="L72" s="319"/>
    </row>
    <row r="73" spans="1:12" ht="15">
      <c r="A73" s="320">
        <v>637001</v>
      </c>
      <c r="B73" s="44"/>
      <c r="C73" s="132" t="s">
        <v>83</v>
      </c>
      <c r="D73" s="15" t="s">
        <v>149</v>
      </c>
      <c r="E73" s="14">
        <v>200</v>
      </c>
      <c r="F73" s="14">
        <v>200</v>
      </c>
      <c r="G73" s="14">
        <v>200</v>
      </c>
      <c r="H73" s="14">
        <v>200</v>
      </c>
      <c r="I73" s="14">
        <v>200</v>
      </c>
      <c r="J73" s="14">
        <v>200</v>
      </c>
      <c r="K73" s="14">
        <v>200</v>
      </c>
      <c r="L73" s="321">
        <v>200</v>
      </c>
    </row>
    <row r="74" spans="1:12" ht="15">
      <c r="A74" s="318">
        <v>637004</v>
      </c>
      <c r="B74" s="13">
        <v>2</v>
      </c>
      <c r="C74" s="130" t="s">
        <v>114</v>
      </c>
      <c r="D74" s="13" t="s">
        <v>150</v>
      </c>
      <c r="E74" s="145">
        <v>3000</v>
      </c>
      <c r="F74" s="145">
        <v>3000</v>
      </c>
      <c r="G74" s="12">
        <v>3000</v>
      </c>
      <c r="H74" s="12">
        <v>3000</v>
      </c>
      <c r="I74" s="12">
        <v>3000</v>
      </c>
      <c r="J74" s="12">
        <v>3000</v>
      </c>
      <c r="K74" s="12">
        <v>3000</v>
      </c>
      <c r="L74" s="319">
        <v>3000</v>
      </c>
    </row>
    <row r="75" spans="1:12" ht="15">
      <c r="A75" s="318">
        <v>637004</v>
      </c>
      <c r="B75" s="13">
        <v>3</v>
      </c>
      <c r="C75" s="130" t="s">
        <v>83</v>
      </c>
      <c r="D75" s="137" t="s">
        <v>447</v>
      </c>
      <c r="E75" s="14"/>
      <c r="F75" s="145"/>
      <c r="G75" s="12"/>
      <c r="H75" s="12">
        <v>780</v>
      </c>
      <c r="I75" s="12">
        <v>780</v>
      </c>
      <c r="J75" s="12"/>
      <c r="K75" s="12"/>
      <c r="L75" s="319"/>
    </row>
    <row r="76" spans="1:15" ht="15">
      <c r="A76" s="320">
        <v>637004</v>
      </c>
      <c r="B76" s="15">
        <v>5</v>
      </c>
      <c r="C76" s="129" t="s">
        <v>83</v>
      </c>
      <c r="D76" s="139" t="s">
        <v>151</v>
      </c>
      <c r="E76" s="12">
        <v>500</v>
      </c>
      <c r="F76" s="12">
        <v>500</v>
      </c>
      <c r="G76" s="14">
        <v>900</v>
      </c>
      <c r="H76" s="14">
        <v>900</v>
      </c>
      <c r="I76" s="14">
        <v>900</v>
      </c>
      <c r="J76" s="14">
        <v>1200</v>
      </c>
      <c r="K76" s="14">
        <v>850</v>
      </c>
      <c r="L76" s="321">
        <v>650</v>
      </c>
      <c r="O76" s="341"/>
    </row>
    <row r="77" spans="1:15" ht="15">
      <c r="A77" s="320">
        <v>637004</v>
      </c>
      <c r="B77" s="15">
        <v>6</v>
      </c>
      <c r="C77" s="129" t="s">
        <v>152</v>
      </c>
      <c r="D77" s="44" t="s">
        <v>153</v>
      </c>
      <c r="E77" s="12">
        <v>100</v>
      </c>
      <c r="F77" s="12">
        <v>100</v>
      </c>
      <c r="G77" s="14">
        <v>50</v>
      </c>
      <c r="H77" s="14">
        <v>150</v>
      </c>
      <c r="I77" s="14">
        <v>150</v>
      </c>
      <c r="J77" s="14">
        <v>50</v>
      </c>
      <c r="K77" s="14">
        <v>50</v>
      </c>
      <c r="L77" s="321">
        <v>50</v>
      </c>
      <c r="O77" s="341"/>
    </row>
    <row r="78" spans="1:12" ht="15">
      <c r="A78" s="320">
        <v>637005</v>
      </c>
      <c r="B78" s="15">
        <v>1</v>
      </c>
      <c r="C78" s="129" t="s">
        <v>116</v>
      </c>
      <c r="D78" s="44" t="s">
        <v>155</v>
      </c>
      <c r="E78" s="12"/>
      <c r="F78" s="12"/>
      <c r="G78" s="67"/>
      <c r="H78" s="67">
        <v>4500</v>
      </c>
      <c r="I78" s="67">
        <v>4000</v>
      </c>
      <c r="J78" s="67">
        <v>3000</v>
      </c>
      <c r="K78" s="67">
        <v>2000</v>
      </c>
      <c r="L78" s="382">
        <v>2000</v>
      </c>
    </row>
    <row r="79" spans="1:12" ht="15" customHeight="1" hidden="1">
      <c r="A79" s="320">
        <v>637005</v>
      </c>
      <c r="B79" s="15"/>
      <c r="C79" s="129" t="s">
        <v>83</v>
      </c>
      <c r="D79" s="44" t="s">
        <v>156</v>
      </c>
      <c r="E79" s="12"/>
      <c r="F79" s="12"/>
      <c r="G79" s="14"/>
      <c r="H79" s="14"/>
      <c r="I79" s="14"/>
      <c r="J79" s="14"/>
      <c r="K79" s="14"/>
      <c r="L79" s="321"/>
    </row>
    <row r="80" spans="1:12" ht="15">
      <c r="A80" s="320">
        <v>637005</v>
      </c>
      <c r="B80" s="15">
        <v>2</v>
      </c>
      <c r="C80" s="129" t="s">
        <v>157</v>
      </c>
      <c r="D80" s="44" t="s">
        <v>158</v>
      </c>
      <c r="E80" s="12">
        <v>11440</v>
      </c>
      <c r="F80" s="12">
        <v>11440</v>
      </c>
      <c r="G80" s="14">
        <v>20000</v>
      </c>
      <c r="H80" s="14">
        <v>2112</v>
      </c>
      <c r="I80" s="14">
        <v>1500</v>
      </c>
      <c r="J80" s="14">
        <v>10000</v>
      </c>
      <c r="K80" s="14">
        <v>10000</v>
      </c>
      <c r="L80" s="321">
        <v>9000</v>
      </c>
    </row>
    <row r="81" spans="1:12" ht="15">
      <c r="A81" s="320">
        <v>637005</v>
      </c>
      <c r="B81" s="15">
        <v>3</v>
      </c>
      <c r="C81" s="129" t="s">
        <v>83</v>
      </c>
      <c r="D81" s="44" t="s">
        <v>284</v>
      </c>
      <c r="E81" s="12"/>
      <c r="F81" s="12"/>
      <c r="G81" s="14"/>
      <c r="H81" s="14">
        <v>4500</v>
      </c>
      <c r="I81" s="14">
        <v>4500</v>
      </c>
      <c r="J81" s="14"/>
      <c r="K81" s="14"/>
      <c r="L81" s="321"/>
    </row>
    <row r="82" spans="1:12" ht="15">
      <c r="A82" s="320">
        <v>637005</v>
      </c>
      <c r="B82" s="15">
        <v>4</v>
      </c>
      <c r="C82" s="129" t="s">
        <v>159</v>
      </c>
      <c r="D82" s="44" t="s">
        <v>160</v>
      </c>
      <c r="E82" s="12">
        <v>1050</v>
      </c>
      <c r="F82" s="12">
        <v>1050</v>
      </c>
      <c r="G82" s="14">
        <v>1050</v>
      </c>
      <c r="H82" s="14">
        <v>1050</v>
      </c>
      <c r="I82" s="14">
        <v>2000</v>
      </c>
      <c r="J82" s="14">
        <v>2000</v>
      </c>
      <c r="K82" s="14">
        <v>2000</v>
      </c>
      <c r="L82" s="321">
        <v>2000</v>
      </c>
    </row>
    <row r="83" spans="1:12" ht="15">
      <c r="A83" s="320">
        <v>637011</v>
      </c>
      <c r="B83" s="15"/>
      <c r="C83" s="129" t="s">
        <v>116</v>
      </c>
      <c r="D83" s="44" t="s">
        <v>161</v>
      </c>
      <c r="E83" s="12"/>
      <c r="F83" s="12"/>
      <c r="G83" s="14">
        <v>4500</v>
      </c>
      <c r="H83" s="14">
        <v>10570</v>
      </c>
      <c r="I83" s="14">
        <v>10400</v>
      </c>
      <c r="J83" s="14">
        <v>5000</v>
      </c>
      <c r="K83" s="14"/>
      <c r="L83" s="321"/>
    </row>
    <row r="84" spans="1:12" ht="15">
      <c r="A84" s="320">
        <v>637011</v>
      </c>
      <c r="B84" s="15">
        <v>2</v>
      </c>
      <c r="C84" s="129" t="s">
        <v>116</v>
      </c>
      <c r="D84" s="44" t="s">
        <v>448</v>
      </c>
      <c r="E84" s="12"/>
      <c r="F84" s="12"/>
      <c r="G84" s="14"/>
      <c r="H84" s="14">
        <v>500</v>
      </c>
      <c r="I84" s="14">
        <v>500</v>
      </c>
      <c r="J84" s="14">
        <v>500</v>
      </c>
      <c r="K84" s="14"/>
      <c r="L84" s="321"/>
    </row>
    <row r="85" spans="1:12" ht="15">
      <c r="A85" s="320">
        <v>637012</v>
      </c>
      <c r="B85" s="15">
        <v>3</v>
      </c>
      <c r="C85" s="129" t="s">
        <v>83</v>
      </c>
      <c r="D85" s="44" t="s">
        <v>162</v>
      </c>
      <c r="E85" s="12">
        <v>280</v>
      </c>
      <c r="F85" s="12">
        <v>280</v>
      </c>
      <c r="G85" s="14">
        <v>280</v>
      </c>
      <c r="H85" s="14">
        <v>280</v>
      </c>
      <c r="I85" s="14">
        <v>100</v>
      </c>
      <c r="J85" s="14">
        <v>100</v>
      </c>
      <c r="K85" s="14">
        <v>100</v>
      </c>
      <c r="L85" s="321">
        <v>100</v>
      </c>
    </row>
    <row r="86" spans="1:12" ht="15">
      <c r="A86" s="320">
        <v>637014</v>
      </c>
      <c r="B86" s="15"/>
      <c r="C86" s="129" t="s">
        <v>83</v>
      </c>
      <c r="D86" s="44" t="s">
        <v>163</v>
      </c>
      <c r="E86" s="12">
        <v>15000</v>
      </c>
      <c r="F86" s="12">
        <v>15000</v>
      </c>
      <c r="G86" s="14">
        <v>15600</v>
      </c>
      <c r="H86" s="14">
        <v>15600</v>
      </c>
      <c r="I86" s="14">
        <v>16000</v>
      </c>
      <c r="J86" s="14">
        <v>19000</v>
      </c>
      <c r="K86" s="14">
        <v>19000</v>
      </c>
      <c r="L86" s="321">
        <v>19000</v>
      </c>
    </row>
    <row r="87" spans="1:12" ht="15">
      <c r="A87" s="320">
        <v>637015</v>
      </c>
      <c r="B87" s="15"/>
      <c r="C87" s="129" t="s">
        <v>164</v>
      </c>
      <c r="D87" s="44" t="s">
        <v>165</v>
      </c>
      <c r="E87" s="12">
        <v>1200</v>
      </c>
      <c r="F87" s="12">
        <v>1200</v>
      </c>
      <c r="G87" s="14">
        <v>1500</v>
      </c>
      <c r="H87" s="14">
        <v>1500</v>
      </c>
      <c r="I87" s="14">
        <v>1200</v>
      </c>
      <c r="J87" s="14">
        <v>700</v>
      </c>
      <c r="K87" s="14">
        <v>800</v>
      </c>
      <c r="L87" s="321">
        <v>1500</v>
      </c>
    </row>
    <row r="88" spans="1:12" ht="15">
      <c r="A88" s="320">
        <v>637023</v>
      </c>
      <c r="B88" s="44"/>
      <c r="C88" s="129" t="s">
        <v>96</v>
      </c>
      <c r="D88" s="44" t="s">
        <v>166</v>
      </c>
      <c r="E88" s="12">
        <v>200</v>
      </c>
      <c r="F88" s="12">
        <v>200</v>
      </c>
      <c r="G88" s="12">
        <v>100</v>
      </c>
      <c r="H88" s="12">
        <v>100</v>
      </c>
      <c r="I88" s="12">
        <v>100</v>
      </c>
      <c r="J88" s="12">
        <v>100</v>
      </c>
      <c r="K88" s="12">
        <v>100</v>
      </c>
      <c r="L88" s="319">
        <v>100</v>
      </c>
    </row>
    <row r="89" spans="1:12" ht="15">
      <c r="A89" s="320">
        <v>637016</v>
      </c>
      <c r="B89" s="44"/>
      <c r="C89" s="129" t="s">
        <v>83</v>
      </c>
      <c r="D89" s="44" t="s">
        <v>167</v>
      </c>
      <c r="E89" s="12">
        <v>2100</v>
      </c>
      <c r="F89" s="12">
        <v>2100</v>
      </c>
      <c r="G89" s="12">
        <v>2100</v>
      </c>
      <c r="H89" s="12">
        <v>2100</v>
      </c>
      <c r="I89" s="12">
        <v>2100</v>
      </c>
      <c r="J89" s="12">
        <v>2700</v>
      </c>
      <c r="K89" s="12">
        <v>2700</v>
      </c>
      <c r="L89" s="319">
        <v>2700</v>
      </c>
    </row>
    <row r="90" spans="1:12" ht="15">
      <c r="A90" s="320">
        <v>637026</v>
      </c>
      <c r="B90" s="44">
        <v>1</v>
      </c>
      <c r="C90" s="129" t="s">
        <v>168</v>
      </c>
      <c r="D90" s="44" t="s">
        <v>169</v>
      </c>
      <c r="E90" s="12">
        <v>3000</v>
      </c>
      <c r="F90" s="12">
        <v>3000</v>
      </c>
      <c r="G90" s="14">
        <v>3000</v>
      </c>
      <c r="H90" s="14">
        <v>3000</v>
      </c>
      <c r="I90" s="14">
        <v>3000</v>
      </c>
      <c r="J90" s="14">
        <v>3500</v>
      </c>
      <c r="K90" s="14">
        <v>3000</v>
      </c>
      <c r="L90" s="321">
        <v>3000</v>
      </c>
    </row>
    <row r="91" spans="1:12" ht="15">
      <c r="A91" s="320">
        <v>637026</v>
      </c>
      <c r="B91" s="44">
        <v>2</v>
      </c>
      <c r="C91" s="129" t="s">
        <v>168</v>
      </c>
      <c r="D91" s="44" t="s">
        <v>170</v>
      </c>
      <c r="E91" s="12">
        <v>700</v>
      </c>
      <c r="F91" s="12">
        <v>700</v>
      </c>
      <c r="G91" s="67">
        <v>700</v>
      </c>
      <c r="H91" s="67">
        <v>700</v>
      </c>
      <c r="I91" s="67">
        <v>2000</v>
      </c>
      <c r="J91" s="67">
        <v>4000</v>
      </c>
      <c r="K91" s="67">
        <v>4000</v>
      </c>
      <c r="L91" s="382">
        <v>4000</v>
      </c>
    </row>
    <row r="92" spans="1:12" ht="15" customHeight="1" hidden="1">
      <c r="A92" s="320">
        <v>637031</v>
      </c>
      <c r="B92" s="44"/>
      <c r="C92" s="132" t="s">
        <v>83</v>
      </c>
      <c r="D92" s="44" t="s">
        <v>171</v>
      </c>
      <c r="E92" s="12"/>
      <c r="F92" s="12"/>
      <c r="G92" s="67">
        <v>0</v>
      </c>
      <c r="H92" s="67">
        <v>0</v>
      </c>
      <c r="I92" s="67"/>
      <c r="J92" s="67">
        <v>0</v>
      </c>
      <c r="K92" s="67">
        <v>0</v>
      </c>
      <c r="L92" s="382"/>
    </row>
    <row r="93" spans="1:12" ht="15">
      <c r="A93" s="320">
        <v>637027</v>
      </c>
      <c r="B93" s="44"/>
      <c r="C93" s="129" t="s">
        <v>83</v>
      </c>
      <c r="D93" s="44" t="s">
        <v>172</v>
      </c>
      <c r="E93" s="12">
        <v>2300</v>
      </c>
      <c r="F93" s="12">
        <v>2300</v>
      </c>
      <c r="G93" s="14">
        <v>3900</v>
      </c>
      <c r="H93" s="14">
        <v>3900</v>
      </c>
      <c r="I93" s="14">
        <v>3900</v>
      </c>
      <c r="J93" s="14">
        <v>3900</v>
      </c>
      <c r="K93" s="14">
        <v>3500</v>
      </c>
      <c r="L93" s="321">
        <v>3500</v>
      </c>
    </row>
    <row r="94" spans="1:12" ht="15" customHeight="1" hidden="1">
      <c r="A94" s="318">
        <v>637006</v>
      </c>
      <c r="B94" s="74"/>
      <c r="C94" s="133"/>
      <c r="D94" s="74" t="s">
        <v>173</v>
      </c>
      <c r="E94" s="12"/>
      <c r="F94" s="12"/>
      <c r="G94" s="12"/>
      <c r="H94" s="12"/>
      <c r="I94" s="12"/>
      <c r="J94" s="12"/>
      <c r="K94" s="12"/>
      <c r="L94" s="319"/>
    </row>
    <row r="95" spans="1:12" ht="15" customHeight="1" hidden="1">
      <c r="A95" s="318">
        <v>621000</v>
      </c>
      <c r="B95" s="13"/>
      <c r="C95" s="110" t="s">
        <v>83</v>
      </c>
      <c r="D95" s="13" t="s">
        <v>86</v>
      </c>
      <c r="E95" s="12"/>
      <c r="F95" s="12"/>
      <c r="G95" s="12"/>
      <c r="H95" s="12"/>
      <c r="I95" s="12"/>
      <c r="J95" s="12"/>
      <c r="K95" s="12"/>
      <c r="L95" s="319"/>
    </row>
    <row r="96" spans="1:12" ht="15" customHeight="1" hidden="1">
      <c r="A96" s="320">
        <v>623000</v>
      </c>
      <c r="B96" s="15"/>
      <c r="C96" s="111" t="s">
        <v>83</v>
      </c>
      <c r="D96" s="15" t="s">
        <v>87</v>
      </c>
      <c r="E96" s="14"/>
      <c r="F96" s="14"/>
      <c r="G96" s="14"/>
      <c r="H96" s="14"/>
      <c r="I96" s="14"/>
      <c r="J96" s="14"/>
      <c r="K96" s="14"/>
      <c r="L96" s="321"/>
    </row>
    <row r="97" spans="1:12" ht="15" customHeight="1" hidden="1">
      <c r="A97" s="320">
        <v>625001</v>
      </c>
      <c r="B97" s="15"/>
      <c r="C97" s="112" t="s">
        <v>83</v>
      </c>
      <c r="D97" s="15" t="s">
        <v>88</v>
      </c>
      <c r="E97" s="14"/>
      <c r="F97" s="14"/>
      <c r="G97" s="14"/>
      <c r="H97" s="14"/>
      <c r="I97" s="14"/>
      <c r="J97" s="14"/>
      <c r="K97" s="14"/>
      <c r="L97" s="321"/>
    </row>
    <row r="98" spans="1:12" ht="15" customHeight="1" hidden="1">
      <c r="A98" s="320">
        <v>625002</v>
      </c>
      <c r="B98" s="15"/>
      <c r="C98" s="112" t="s">
        <v>83</v>
      </c>
      <c r="D98" s="15" t="s">
        <v>89</v>
      </c>
      <c r="E98" s="14"/>
      <c r="F98" s="14"/>
      <c r="G98" s="14"/>
      <c r="H98" s="14"/>
      <c r="I98" s="14"/>
      <c r="J98" s="14"/>
      <c r="K98" s="14"/>
      <c r="L98" s="321"/>
    </row>
    <row r="99" spans="1:12" ht="15" customHeight="1" hidden="1">
      <c r="A99" s="318">
        <v>625003</v>
      </c>
      <c r="B99" s="74"/>
      <c r="C99" s="112" t="s">
        <v>83</v>
      </c>
      <c r="D99" s="13" t="s">
        <v>90</v>
      </c>
      <c r="E99" s="12"/>
      <c r="F99" s="12"/>
      <c r="G99" s="14"/>
      <c r="H99" s="14"/>
      <c r="I99" s="14"/>
      <c r="J99" s="14"/>
      <c r="K99" s="14"/>
      <c r="L99" s="321"/>
    </row>
    <row r="100" spans="1:12" ht="15" customHeight="1" hidden="1">
      <c r="A100" s="320">
        <v>625004</v>
      </c>
      <c r="B100" s="44"/>
      <c r="C100" s="112" t="s">
        <v>83</v>
      </c>
      <c r="D100" s="15" t="s">
        <v>91</v>
      </c>
      <c r="E100" s="14"/>
      <c r="F100" s="14"/>
      <c r="G100" s="14"/>
      <c r="H100" s="14"/>
      <c r="I100" s="14"/>
      <c r="J100" s="14"/>
      <c r="K100" s="14"/>
      <c r="L100" s="321"/>
    </row>
    <row r="101" spans="1:12" ht="15" customHeight="1" hidden="1">
      <c r="A101" s="331">
        <v>625005</v>
      </c>
      <c r="B101" s="47"/>
      <c r="C101" s="112" t="s">
        <v>83</v>
      </c>
      <c r="D101" s="23" t="s">
        <v>92</v>
      </c>
      <c r="E101" s="19"/>
      <c r="F101" s="19"/>
      <c r="G101" s="14"/>
      <c r="H101" s="14"/>
      <c r="I101" s="14"/>
      <c r="J101" s="14"/>
      <c r="K101" s="14"/>
      <c r="L101" s="321"/>
    </row>
    <row r="102" spans="1:12" ht="15" customHeight="1" hidden="1">
      <c r="A102" s="320">
        <v>625007</v>
      </c>
      <c r="B102" s="44"/>
      <c r="C102" s="110" t="s">
        <v>83</v>
      </c>
      <c r="D102" s="15" t="s">
        <v>93</v>
      </c>
      <c r="E102" s="14"/>
      <c r="F102" s="14"/>
      <c r="G102" s="14"/>
      <c r="H102" s="14"/>
      <c r="I102" s="14"/>
      <c r="J102" s="14"/>
      <c r="K102" s="14"/>
      <c r="L102" s="321"/>
    </row>
    <row r="103" spans="1:12" ht="15">
      <c r="A103" s="368">
        <v>637003</v>
      </c>
      <c r="B103" s="15"/>
      <c r="C103" s="112" t="s">
        <v>114</v>
      </c>
      <c r="D103" s="15" t="s">
        <v>407</v>
      </c>
      <c r="E103" s="19">
        <v>300</v>
      </c>
      <c r="F103" s="19">
        <v>300</v>
      </c>
      <c r="G103" s="77">
        <v>1000</v>
      </c>
      <c r="H103" s="77">
        <v>600</v>
      </c>
      <c r="I103" s="77">
        <v>1000</v>
      </c>
      <c r="J103" s="77">
        <v>1000</v>
      </c>
      <c r="K103" s="77">
        <v>1000</v>
      </c>
      <c r="L103" s="386">
        <v>1000</v>
      </c>
    </row>
    <row r="104" spans="1:12" ht="15">
      <c r="A104" s="313">
        <v>641</v>
      </c>
      <c r="B104" s="114"/>
      <c r="C104" s="120"/>
      <c r="D104" s="114" t="s">
        <v>174</v>
      </c>
      <c r="E104" s="10">
        <v>3500</v>
      </c>
      <c r="F104" s="10">
        <v>3500</v>
      </c>
      <c r="G104" s="10">
        <v>7700</v>
      </c>
      <c r="H104" s="10">
        <v>7160</v>
      </c>
      <c r="I104" s="10">
        <v>3500</v>
      </c>
      <c r="J104" s="10">
        <v>7700</v>
      </c>
      <c r="K104" s="10">
        <f>K105</f>
        <v>6500</v>
      </c>
      <c r="L104" s="314">
        <f>L105</f>
        <v>6500</v>
      </c>
    </row>
    <row r="105" spans="1:12" ht="15">
      <c r="A105" s="329">
        <v>641012</v>
      </c>
      <c r="B105" s="31"/>
      <c r="C105" s="126" t="s">
        <v>83</v>
      </c>
      <c r="D105" s="146" t="s">
        <v>175</v>
      </c>
      <c r="E105" s="30">
        <v>3500</v>
      </c>
      <c r="F105" s="30">
        <v>3500</v>
      </c>
      <c r="G105" s="147">
        <v>6600</v>
      </c>
      <c r="H105" s="48">
        <v>6600</v>
      </c>
      <c r="I105" s="48">
        <v>6500</v>
      </c>
      <c r="J105" s="48">
        <v>6500</v>
      </c>
      <c r="K105" s="48">
        <v>6500</v>
      </c>
      <c r="L105" s="335">
        <v>6500</v>
      </c>
    </row>
    <row r="106" spans="1:12" ht="15">
      <c r="A106" s="328">
        <v>642013</v>
      </c>
      <c r="B106" s="43"/>
      <c r="C106" s="113" t="s">
        <v>83</v>
      </c>
      <c r="D106" s="148" t="s">
        <v>176</v>
      </c>
      <c r="E106" s="32"/>
      <c r="F106" s="32"/>
      <c r="G106" s="32">
        <v>1100</v>
      </c>
      <c r="H106" s="32">
        <v>560</v>
      </c>
      <c r="I106" s="32"/>
      <c r="J106" s="32">
        <v>1100</v>
      </c>
      <c r="K106" s="32">
        <v>2000</v>
      </c>
      <c r="L106" s="383"/>
    </row>
    <row r="107" spans="1:12" ht="15.75" thickBot="1">
      <c r="A107" s="438"/>
      <c r="B107" s="36"/>
      <c r="C107" s="149"/>
      <c r="D107" s="150"/>
      <c r="E107" s="152"/>
      <c r="F107" s="152"/>
      <c r="G107" s="151"/>
      <c r="H107" s="125"/>
      <c r="I107" s="125"/>
      <c r="J107" s="125"/>
      <c r="K107" s="125"/>
      <c r="L107" s="387"/>
    </row>
    <row r="108" spans="1:12" ht="15.75" thickBot="1">
      <c r="A108" s="24" t="s">
        <v>177</v>
      </c>
      <c r="B108" s="153"/>
      <c r="C108" s="154"/>
      <c r="D108" s="153" t="s">
        <v>178</v>
      </c>
      <c r="E108" s="102">
        <f>SUM(E109+E110+E118)</f>
        <v>4718</v>
      </c>
      <c r="F108" s="102">
        <f>SUM(F109+F110+F118)</f>
        <v>4718</v>
      </c>
      <c r="G108" s="102">
        <f aca="true" t="shared" si="6" ref="G108:L108">G109+G110+G118</f>
        <v>5383</v>
      </c>
      <c r="H108" s="102">
        <f t="shared" si="6"/>
        <v>5583</v>
      </c>
      <c r="I108" s="102">
        <f t="shared" si="6"/>
        <v>6383</v>
      </c>
      <c r="J108" s="102">
        <f t="shared" si="6"/>
        <v>5603</v>
      </c>
      <c r="K108" s="102">
        <f t="shared" si="6"/>
        <v>5603</v>
      </c>
      <c r="L108" s="27">
        <f t="shared" si="6"/>
        <v>5603</v>
      </c>
    </row>
    <row r="109" spans="1:12" ht="15">
      <c r="A109" s="439">
        <v>611000</v>
      </c>
      <c r="B109" s="156"/>
      <c r="C109" s="157" t="s">
        <v>152</v>
      </c>
      <c r="D109" s="156" t="s">
        <v>84</v>
      </c>
      <c r="E109" s="158">
        <v>2940</v>
      </c>
      <c r="F109" s="158">
        <v>2940</v>
      </c>
      <c r="G109" s="158">
        <v>3500</v>
      </c>
      <c r="H109" s="158">
        <v>3500</v>
      </c>
      <c r="I109" s="158">
        <v>4300</v>
      </c>
      <c r="J109" s="158">
        <v>3500</v>
      </c>
      <c r="K109" s="158">
        <v>3500</v>
      </c>
      <c r="L109" s="388">
        <v>3500</v>
      </c>
    </row>
    <row r="110" spans="1:12" ht="15">
      <c r="A110" s="354">
        <v>62</v>
      </c>
      <c r="B110" s="114"/>
      <c r="C110" s="120"/>
      <c r="D110" s="9" t="s">
        <v>85</v>
      </c>
      <c r="E110" s="10">
        <f>SUM(E111:E117)</f>
        <v>1034</v>
      </c>
      <c r="F110" s="10">
        <f aca="true" t="shared" si="7" ref="F110:L110">SUM(F111:F117)</f>
        <v>1034</v>
      </c>
      <c r="G110" s="10">
        <f t="shared" si="7"/>
        <v>1243</v>
      </c>
      <c r="H110" s="10">
        <f t="shared" si="7"/>
        <v>1243</v>
      </c>
      <c r="I110" s="10">
        <f t="shared" si="7"/>
        <v>1243</v>
      </c>
      <c r="J110" s="10">
        <f t="shared" si="7"/>
        <v>1243</v>
      </c>
      <c r="K110" s="10">
        <f t="shared" si="7"/>
        <v>1243</v>
      </c>
      <c r="L110" s="314">
        <f t="shared" si="7"/>
        <v>1243</v>
      </c>
    </row>
    <row r="111" spans="1:12" ht="15">
      <c r="A111" s="329">
        <v>623000</v>
      </c>
      <c r="B111" s="31"/>
      <c r="C111" s="159" t="s">
        <v>152</v>
      </c>
      <c r="D111" s="31" t="s">
        <v>87</v>
      </c>
      <c r="E111" s="147">
        <v>295</v>
      </c>
      <c r="F111" s="147">
        <v>295</v>
      </c>
      <c r="G111" s="30">
        <v>350</v>
      </c>
      <c r="H111" s="30">
        <v>350</v>
      </c>
      <c r="I111" s="30">
        <v>350</v>
      </c>
      <c r="J111" s="30">
        <v>350</v>
      </c>
      <c r="K111" s="30">
        <v>350</v>
      </c>
      <c r="L111" s="330">
        <v>350</v>
      </c>
    </row>
    <row r="112" spans="1:12" ht="15">
      <c r="A112" s="320">
        <v>625001</v>
      </c>
      <c r="B112" s="15"/>
      <c r="C112" s="111" t="s">
        <v>152</v>
      </c>
      <c r="D112" s="15" t="s">
        <v>88</v>
      </c>
      <c r="E112" s="33">
        <v>43</v>
      </c>
      <c r="F112" s="33">
        <v>43</v>
      </c>
      <c r="G112" s="14">
        <v>50</v>
      </c>
      <c r="H112" s="14">
        <v>50</v>
      </c>
      <c r="I112" s="14">
        <v>50</v>
      </c>
      <c r="J112" s="14">
        <v>50</v>
      </c>
      <c r="K112" s="14">
        <v>50</v>
      </c>
      <c r="L112" s="321">
        <v>50</v>
      </c>
    </row>
    <row r="113" spans="1:12" ht="15">
      <c r="A113" s="320">
        <v>625002</v>
      </c>
      <c r="B113" s="15"/>
      <c r="C113" s="160" t="s">
        <v>152</v>
      </c>
      <c r="D113" s="15" t="s">
        <v>89</v>
      </c>
      <c r="E113" s="33">
        <v>412</v>
      </c>
      <c r="F113" s="33">
        <v>412</v>
      </c>
      <c r="G113" s="14">
        <v>500</v>
      </c>
      <c r="H113" s="14">
        <v>500</v>
      </c>
      <c r="I113" s="14">
        <v>500</v>
      </c>
      <c r="J113" s="14">
        <v>500</v>
      </c>
      <c r="K113" s="14">
        <v>500</v>
      </c>
      <c r="L113" s="321">
        <v>500</v>
      </c>
    </row>
    <row r="114" spans="1:12" ht="15">
      <c r="A114" s="320">
        <v>625003</v>
      </c>
      <c r="B114" s="15"/>
      <c r="C114" s="160" t="s">
        <v>152</v>
      </c>
      <c r="D114" s="15" t="s">
        <v>90</v>
      </c>
      <c r="E114" s="33">
        <v>24</v>
      </c>
      <c r="F114" s="33">
        <v>24</v>
      </c>
      <c r="G114" s="14">
        <v>28</v>
      </c>
      <c r="H114" s="14">
        <v>28</v>
      </c>
      <c r="I114" s="14">
        <v>28</v>
      </c>
      <c r="J114" s="14">
        <v>28</v>
      </c>
      <c r="K114" s="14">
        <v>28</v>
      </c>
      <c r="L114" s="321">
        <v>28</v>
      </c>
    </row>
    <row r="115" spans="1:12" ht="15">
      <c r="A115" s="320">
        <v>625004</v>
      </c>
      <c r="B115" s="15"/>
      <c r="C115" s="111" t="s">
        <v>152</v>
      </c>
      <c r="D115" s="15" t="s">
        <v>91</v>
      </c>
      <c r="E115" s="14">
        <v>90</v>
      </c>
      <c r="F115" s="14">
        <v>90</v>
      </c>
      <c r="G115" s="14">
        <v>110</v>
      </c>
      <c r="H115" s="14">
        <v>110</v>
      </c>
      <c r="I115" s="14">
        <v>110</v>
      </c>
      <c r="J115" s="14">
        <v>110</v>
      </c>
      <c r="K115" s="14">
        <v>110</v>
      </c>
      <c r="L115" s="321">
        <v>110</v>
      </c>
    </row>
    <row r="116" spans="1:12" ht="15">
      <c r="A116" s="320">
        <v>625005</v>
      </c>
      <c r="B116" s="15"/>
      <c r="C116" s="111" t="s">
        <v>152</v>
      </c>
      <c r="D116" s="15" t="s">
        <v>92</v>
      </c>
      <c r="E116" s="14">
        <v>30</v>
      </c>
      <c r="F116" s="14">
        <v>30</v>
      </c>
      <c r="G116" s="14">
        <v>35</v>
      </c>
      <c r="H116" s="14">
        <v>35</v>
      </c>
      <c r="I116" s="14">
        <v>35</v>
      </c>
      <c r="J116" s="14">
        <v>35</v>
      </c>
      <c r="K116" s="14">
        <v>35</v>
      </c>
      <c r="L116" s="321">
        <v>35</v>
      </c>
    </row>
    <row r="117" spans="1:12" ht="15">
      <c r="A117" s="322">
        <v>625007</v>
      </c>
      <c r="B117" s="17"/>
      <c r="C117" s="113" t="s">
        <v>152</v>
      </c>
      <c r="D117" s="17" t="s">
        <v>93</v>
      </c>
      <c r="E117" s="16">
        <v>140</v>
      </c>
      <c r="F117" s="16">
        <v>140</v>
      </c>
      <c r="G117" s="16">
        <v>170</v>
      </c>
      <c r="H117" s="16">
        <v>170</v>
      </c>
      <c r="I117" s="16">
        <v>170</v>
      </c>
      <c r="J117" s="16">
        <v>170</v>
      </c>
      <c r="K117" s="16">
        <v>170</v>
      </c>
      <c r="L117" s="323">
        <v>170</v>
      </c>
    </row>
    <row r="118" spans="1:12" ht="15">
      <c r="A118" s="354">
        <v>637</v>
      </c>
      <c r="B118" s="9"/>
      <c r="C118" s="135"/>
      <c r="D118" s="9" t="s">
        <v>179</v>
      </c>
      <c r="E118" s="10">
        <f>SUM(E119:E122)</f>
        <v>744</v>
      </c>
      <c r="F118" s="10">
        <f>SUM(F119:F122)</f>
        <v>744</v>
      </c>
      <c r="G118" s="10">
        <f>SUM(G120:G121)</f>
        <v>640</v>
      </c>
      <c r="H118" s="10">
        <f>SUM(H119:H121)</f>
        <v>840</v>
      </c>
      <c r="I118" s="10">
        <f>SUM(I119:I121)</f>
        <v>840</v>
      </c>
      <c r="J118" s="10">
        <f>SUM(J119:J121)</f>
        <v>860</v>
      </c>
      <c r="K118" s="10">
        <f>SUM(K119:K121)</f>
        <v>860</v>
      </c>
      <c r="L118" s="314">
        <f>SUM(L119:L121)</f>
        <v>860</v>
      </c>
    </row>
    <row r="119" spans="1:12" ht="15">
      <c r="A119" s="440">
        <v>637014</v>
      </c>
      <c r="B119" s="161"/>
      <c r="C119" s="159" t="s">
        <v>152</v>
      </c>
      <c r="D119" s="161" t="s">
        <v>163</v>
      </c>
      <c r="E119" s="147"/>
      <c r="F119" s="147"/>
      <c r="G119" s="147">
        <v>200</v>
      </c>
      <c r="H119" s="147">
        <v>200</v>
      </c>
      <c r="I119" s="147">
        <v>200</v>
      </c>
      <c r="J119" s="147">
        <v>200</v>
      </c>
      <c r="K119" s="147">
        <v>200</v>
      </c>
      <c r="L119" s="389">
        <v>200</v>
      </c>
    </row>
    <row r="120" spans="1:12" ht="15">
      <c r="A120" s="329">
        <v>637012</v>
      </c>
      <c r="B120" s="31">
        <v>1</v>
      </c>
      <c r="C120" s="126" t="s">
        <v>83</v>
      </c>
      <c r="D120" s="31" t="s">
        <v>180</v>
      </c>
      <c r="E120" s="147">
        <v>700</v>
      </c>
      <c r="F120" s="147">
        <v>700</v>
      </c>
      <c r="G120" s="30">
        <v>600</v>
      </c>
      <c r="H120" s="30">
        <v>600</v>
      </c>
      <c r="I120" s="30">
        <v>600</v>
      </c>
      <c r="J120" s="30">
        <v>600</v>
      </c>
      <c r="K120" s="30">
        <v>600</v>
      </c>
      <c r="L120" s="330">
        <v>600</v>
      </c>
    </row>
    <row r="121" spans="1:12" ht="15">
      <c r="A121" s="322">
        <v>637016</v>
      </c>
      <c r="B121" s="17"/>
      <c r="C121" s="136" t="s">
        <v>152</v>
      </c>
      <c r="D121" s="43" t="s">
        <v>167</v>
      </c>
      <c r="E121" s="32">
        <v>44</v>
      </c>
      <c r="F121" s="32">
        <v>44</v>
      </c>
      <c r="G121" s="162">
        <v>40</v>
      </c>
      <c r="H121" s="162">
        <v>40</v>
      </c>
      <c r="I121" s="162">
        <v>40</v>
      </c>
      <c r="J121" s="162">
        <v>60</v>
      </c>
      <c r="K121" s="162">
        <v>60</v>
      </c>
      <c r="L121" s="390">
        <v>60</v>
      </c>
    </row>
    <row r="122" spans="1:12" ht="15.75" thickBot="1">
      <c r="A122" s="441"/>
      <c r="B122" s="150"/>
      <c r="C122" s="163"/>
      <c r="D122" s="150"/>
      <c r="F122" s="152"/>
      <c r="G122" s="19"/>
      <c r="H122" s="151"/>
      <c r="I122" s="151"/>
      <c r="J122" s="151"/>
      <c r="K122" s="151"/>
      <c r="L122" s="332"/>
    </row>
    <row r="123" spans="1:12" ht="15.75" thickBot="1">
      <c r="A123" s="24" t="s">
        <v>181</v>
      </c>
      <c r="B123" s="25"/>
      <c r="C123" s="103"/>
      <c r="D123" s="25" t="s">
        <v>182</v>
      </c>
      <c r="E123" s="102">
        <f>SUM(E124+E125+E133+E139)</f>
        <v>2800</v>
      </c>
      <c r="F123" s="102">
        <f>SUM(F124+F125+F133+F139)</f>
        <v>2800</v>
      </c>
      <c r="G123" s="102">
        <f aca="true" t="shared" si="8" ref="G123:L123">G124+G125+G133+G139</f>
        <v>3900</v>
      </c>
      <c r="H123" s="102">
        <f t="shared" si="8"/>
        <v>4025</v>
      </c>
      <c r="I123" s="102">
        <f t="shared" si="8"/>
        <v>3258</v>
      </c>
      <c r="J123" s="102">
        <f t="shared" si="8"/>
        <v>3980</v>
      </c>
      <c r="K123" s="102">
        <f t="shared" si="8"/>
        <v>3970</v>
      </c>
      <c r="L123" s="27">
        <f t="shared" si="8"/>
        <v>3970</v>
      </c>
    </row>
    <row r="124" spans="1:14" ht="15">
      <c r="A124" s="439">
        <v>611000</v>
      </c>
      <c r="B124" s="155"/>
      <c r="C124" s="164" t="s">
        <v>183</v>
      </c>
      <c r="D124" s="155" t="s">
        <v>84</v>
      </c>
      <c r="E124" s="165">
        <v>2000</v>
      </c>
      <c r="F124" s="165">
        <v>2000</v>
      </c>
      <c r="G124" s="158">
        <v>2750</v>
      </c>
      <c r="H124" s="158">
        <v>2745</v>
      </c>
      <c r="I124" s="158">
        <v>2000</v>
      </c>
      <c r="J124" s="158">
        <v>2750</v>
      </c>
      <c r="K124" s="158">
        <v>2800</v>
      </c>
      <c r="L124" s="388">
        <v>2800</v>
      </c>
      <c r="N124" s="341"/>
    </row>
    <row r="125" spans="1:14" ht="15">
      <c r="A125" s="354">
        <v>62</v>
      </c>
      <c r="B125" s="9"/>
      <c r="C125" s="135"/>
      <c r="D125" s="114" t="s">
        <v>85</v>
      </c>
      <c r="E125" s="10">
        <f>SUM(E126:E132)</f>
        <v>633</v>
      </c>
      <c r="F125" s="10">
        <f aca="true" t="shared" si="9" ref="F125:L125">SUM(F126:F132)</f>
        <v>633</v>
      </c>
      <c r="G125" s="11">
        <f t="shared" si="9"/>
        <v>970</v>
      </c>
      <c r="H125" s="11">
        <f t="shared" si="9"/>
        <v>970</v>
      </c>
      <c r="I125" s="11">
        <f t="shared" si="9"/>
        <v>970</v>
      </c>
      <c r="J125" s="11">
        <f t="shared" si="9"/>
        <v>970</v>
      </c>
      <c r="K125" s="11">
        <f t="shared" si="9"/>
        <v>970</v>
      </c>
      <c r="L125" s="317">
        <f t="shared" si="9"/>
        <v>970</v>
      </c>
      <c r="N125" s="341"/>
    </row>
    <row r="126" spans="1:12" ht="15">
      <c r="A126" s="329">
        <v>623000</v>
      </c>
      <c r="B126" s="31"/>
      <c r="C126" s="136" t="s">
        <v>183</v>
      </c>
      <c r="D126" s="66" t="s">
        <v>87</v>
      </c>
      <c r="E126" s="147">
        <v>181</v>
      </c>
      <c r="F126" s="147">
        <v>181</v>
      </c>
      <c r="G126" s="30">
        <v>275</v>
      </c>
      <c r="H126" s="30">
        <v>275</v>
      </c>
      <c r="I126" s="30">
        <v>275</v>
      </c>
      <c r="J126" s="30">
        <v>275</v>
      </c>
      <c r="K126" s="30">
        <v>275</v>
      </c>
      <c r="L126" s="330">
        <v>275</v>
      </c>
    </row>
    <row r="127" spans="1:12" ht="15">
      <c r="A127" s="320">
        <v>625001</v>
      </c>
      <c r="B127" s="15"/>
      <c r="C127" s="112" t="s">
        <v>183</v>
      </c>
      <c r="D127" s="15" t="s">
        <v>88</v>
      </c>
      <c r="E127" s="33">
        <v>26</v>
      </c>
      <c r="F127" s="33">
        <v>26</v>
      </c>
      <c r="G127" s="14">
        <v>40</v>
      </c>
      <c r="H127" s="14">
        <v>40</v>
      </c>
      <c r="I127" s="14">
        <v>40</v>
      </c>
      <c r="J127" s="14">
        <v>40</v>
      </c>
      <c r="K127" s="14">
        <v>40</v>
      </c>
      <c r="L127" s="321">
        <v>40</v>
      </c>
    </row>
    <row r="128" spans="1:12" ht="15">
      <c r="A128" s="320">
        <v>625002</v>
      </c>
      <c r="B128" s="15"/>
      <c r="C128" s="112" t="s">
        <v>183</v>
      </c>
      <c r="D128" s="15" t="s">
        <v>89</v>
      </c>
      <c r="E128" s="33">
        <v>253</v>
      </c>
      <c r="F128" s="33">
        <v>253</v>
      </c>
      <c r="G128" s="14">
        <v>385</v>
      </c>
      <c r="H128" s="14">
        <v>385</v>
      </c>
      <c r="I128" s="14">
        <v>385</v>
      </c>
      <c r="J128" s="14">
        <v>385</v>
      </c>
      <c r="K128" s="14">
        <v>385</v>
      </c>
      <c r="L128" s="321">
        <v>385</v>
      </c>
    </row>
    <row r="129" spans="1:12" ht="15">
      <c r="A129" s="320">
        <v>625003</v>
      </c>
      <c r="B129" s="15"/>
      <c r="C129" s="112" t="s">
        <v>183</v>
      </c>
      <c r="D129" s="15" t="s">
        <v>90</v>
      </c>
      <c r="E129" s="33">
        <v>15</v>
      </c>
      <c r="F129" s="33">
        <v>15</v>
      </c>
      <c r="G129" s="14">
        <v>25</v>
      </c>
      <c r="H129" s="14">
        <v>25</v>
      </c>
      <c r="I129" s="14">
        <v>25</v>
      </c>
      <c r="J129" s="14">
        <v>25</v>
      </c>
      <c r="K129" s="14">
        <v>25</v>
      </c>
      <c r="L129" s="321">
        <v>25</v>
      </c>
    </row>
    <row r="130" spans="1:12" ht="15">
      <c r="A130" s="320">
        <v>625004</v>
      </c>
      <c r="B130" s="20"/>
      <c r="C130" s="112" t="s">
        <v>183</v>
      </c>
      <c r="D130" s="15" t="s">
        <v>91</v>
      </c>
      <c r="E130" s="14">
        <v>54</v>
      </c>
      <c r="F130" s="14">
        <v>54</v>
      </c>
      <c r="G130" s="14">
        <v>85</v>
      </c>
      <c r="H130" s="14">
        <v>85</v>
      </c>
      <c r="I130" s="14">
        <v>85</v>
      </c>
      <c r="J130" s="14">
        <v>85</v>
      </c>
      <c r="K130" s="14">
        <v>85</v>
      </c>
      <c r="L130" s="321">
        <v>85</v>
      </c>
    </row>
    <row r="131" spans="1:12" ht="15">
      <c r="A131" s="318">
        <v>625005</v>
      </c>
      <c r="B131" s="13"/>
      <c r="C131" s="112" t="s">
        <v>183</v>
      </c>
      <c r="D131" s="44" t="s">
        <v>92</v>
      </c>
      <c r="E131" s="19">
        <v>18</v>
      </c>
      <c r="F131" s="19">
        <v>18</v>
      </c>
      <c r="G131" s="14">
        <v>27</v>
      </c>
      <c r="H131" s="14">
        <v>27</v>
      </c>
      <c r="I131" s="14">
        <v>27</v>
      </c>
      <c r="J131" s="14">
        <v>27</v>
      </c>
      <c r="K131" s="14">
        <v>27</v>
      </c>
      <c r="L131" s="321">
        <v>27</v>
      </c>
    </row>
    <row r="132" spans="1:12" ht="15">
      <c r="A132" s="322">
        <v>625007</v>
      </c>
      <c r="B132" s="43"/>
      <c r="C132" s="108" t="s">
        <v>183</v>
      </c>
      <c r="D132" s="124" t="s">
        <v>93</v>
      </c>
      <c r="E132" s="32">
        <v>86</v>
      </c>
      <c r="F132" s="32">
        <v>86</v>
      </c>
      <c r="G132" s="32">
        <v>133</v>
      </c>
      <c r="H132" s="32">
        <v>133</v>
      </c>
      <c r="I132" s="32">
        <v>133</v>
      </c>
      <c r="J132" s="32">
        <v>133</v>
      </c>
      <c r="K132" s="32">
        <v>133</v>
      </c>
      <c r="L132" s="383">
        <v>133</v>
      </c>
    </row>
    <row r="133" spans="1:12" ht="15">
      <c r="A133" s="313">
        <v>63</v>
      </c>
      <c r="B133" s="9"/>
      <c r="C133" s="135"/>
      <c r="D133" s="9" t="s">
        <v>179</v>
      </c>
      <c r="E133" s="10">
        <f aca="true" t="shared" si="10" ref="E133:L133">SUM(E134:E138)</f>
        <v>157</v>
      </c>
      <c r="F133" s="10">
        <f t="shared" si="10"/>
        <v>157</v>
      </c>
      <c r="G133" s="10">
        <f t="shared" si="10"/>
        <v>170</v>
      </c>
      <c r="H133" s="10">
        <f t="shared" si="10"/>
        <v>300</v>
      </c>
      <c r="I133" s="10">
        <f t="shared" si="10"/>
        <v>280</v>
      </c>
      <c r="J133" s="10">
        <f t="shared" si="10"/>
        <v>250</v>
      </c>
      <c r="K133" s="10">
        <f t="shared" si="10"/>
        <v>190</v>
      </c>
      <c r="L133" s="314">
        <f t="shared" si="10"/>
        <v>190</v>
      </c>
    </row>
    <row r="134" spans="1:12" ht="15">
      <c r="A134" s="329">
        <v>631001</v>
      </c>
      <c r="B134" s="31"/>
      <c r="C134" s="110" t="s">
        <v>183</v>
      </c>
      <c r="D134" s="31" t="s">
        <v>393</v>
      </c>
      <c r="E134" s="147">
        <v>17</v>
      </c>
      <c r="F134" s="147">
        <v>17</v>
      </c>
      <c r="G134" s="30">
        <v>10</v>
      </c>
      <c r="H134" s="30">
        <v>20</v>
      </c>
      <c r="I134" s="30">
        <v>20</v>
      </c>
      <c r="J134" s="30">
        <v>20</v>
      </c>
      <c r="K134" s="30">
        <v>20</v>
      </c>
      <c r="L134" s="330">
        <v>20</v>
      </c>
    </row>
    <row r="135" spans="1:12" ht="15">
      <c r="A135" s="320">
        <v>633006</v>
      </c>
      <c r="B135" s="15">
        <v>1</v>
      </c>
      <c r="C135" s="111" t="s">
        <v>183</v>
      </c>
      <c r="D135" s="15" t="s">
        <v>107</v>
      </c>
      <c r="E135" s="14">
        <v>20</v>
      </c>
      <c r="F135" s="14">
        <v>20</v>
      </c>
      <c r="G135" s="12">
        <v>40</v>
      </c>
      <c r="H135" s="12">
        <v>160</v>
      </c>
      <c r="I135" s="12">
        <v>160</v>
      </c>
      <c r="J135" s="12">
        <v>50</v>
      </c>
      <c r="K135" s="12">
        <v>50</v>
      </c>
      <c r="L135" s="319">
        <v>50</v>
      </c>
    </row>
    <row r="136" spans="1:12" ht="15">
      <c r="A136" s="320">
        <v>633006</v>
      </c>
      <c r="B136" s="15">
        <v>4</v>
      </c>
      <c r="C136" s="111" t="s">
        <v>183</v>
      </c>
      <c r="D136" s="15" t="s">
        <v>110</v>
      </c>
      <c r="E136" s="19">
        <v>10</v>
      </c>
      <c r="F136" s="19">
        <v>10</v>
      </c>
      <c r="G136" s="14">
        <v>10</v>
      </c>
      <c r="H136" s="14">
        <v>10</v>
      </c>
      <c r="I136" s="14"/>
      <c r="J136" s="14">
        <v>30</v>
      </c>
      <c r="K136" s="14">
        <v>10</v>
      </c>
      <c r="L136" s="321">
        <v>10</v>
      </c>
    </row>
    <row r="137" spans="1:12" ht="15">
      <c r="A137" s="320">
        <v>633009</v>
      </c>
      <c r="B137" s="15">
        <v>1</v>
      </c>
      <c r="C137" s="112" t="s">
        <v>183</v>
      </c>
      <c r="D137" s="44" t="s">
        <v>184</v>
      </c>
      <c r="E137" s="14">
        <v>10</v>
      </c>
      <c r="F137" s="14">
        <v>10</v>
      </c>
      <c r="G137" s="14">
        <v>10</v>
      </c>
      <c r="H137" s="14">
        <v>10</v>
      </c>
      <c r="I137" s="14"/>
      <c r="J137" s="14">
        <v>50</v>
      </c>
      <c r="K137" s="14">
        <v>10</v>
      </c>
      <c r="L137" s="321">
        <v>10</v>
      </c>
    </row>
    <row r="138" spans="1:12" ht="15">
      <c r="A138" s="322">
        <v>637013</v>
      </c>
      <c r="B138" s="43"/>
      <c r="C138" s="113" t="s">
        <v>183</v>
      </c>
      <c r="D138" s="43" t="s">
        <v>185</v>
      </c>
      <c r="E138" s="12">
        <v>100</v>
      </c>
      <c r="F138" s="12">
        <v>100</v>
      </c>
      <c r="G138" s="16">
        <v>100</v>
      </c>
      <c r="H138" s="16">
        <v>100</v>
      </c>
      <c r="I138" s="16">
        <v>100</v>
      </c>
      <c r="J138" s="16">
        <v>100</v>
      </c>
      <c r="K138" s="16">
        <v>100</v>
      </c>
      <c r="L138" s="323">
        <v>100</v>
      </c>
    </row>
    <row r="139" spans="1:12" ht="15">
      <c r="A139" s="313">
        <v>642</v>
      </c>
      <c r="B139" s="9"/>
      <c r="C139" s="120"/>
      <c r="D139" s="114" t="s">
        <v>186</v>
      </c>
      <c r="E139" s="10">
        <v>10</v>
      </c>
      <c r="F139" s="10">
        <v>10</v>
      </c>
      <c r="G139" s="10">
        <v>10</v>
      </c>
      <c r="H139" s="10">
        <v>10</v>
      </c>
      <c r="I139" s="10">
        <v>8</v>
      </c>
      <c r="J139" s="10">
        <f>J140</f>
        <v>10</v>
      </c>
      <c r="K139" s="10">
        <f>K140</f>
        <v>10</v>
      </c>
      <c r="L139" s="314">
        <f>L140</f>
        <v>10</v>
      </c>
    </row>
    <row r="140" spans="1:12" ht="15">
      <c r="A140" s="370">
        <v>642006</v>
      </c>
      <c r="B140" s="161"/>
      <c r="C140" s="166" t="s">
        <v>187</v>
      </c>
      <c r="D140" s="116" t="s">
        <v>188</v>
      </c>
      <c r="E140" s="119">
        <v>10</v>
      </c>
      <c r="F140" s="119">
        <v>10</v>
      </c>
      <c r="G140" s="119">
        <v>10</v>
      </c>
      <c r="H140" s="48">
        <v>10</v>
      </c>
      <c r="I140" s="48">
        <v>8</v>
      </c>
      <c r="J140" s="119">
        <v>10</v>
      </c>
      <c r="K140" s="119">
        <v>10</v>
      </c>
      <c r="L140" s="316">
        <v>10</v>
      </c>
    </row>
    <row r="141" spans="1:12" ht="15.75" thickBot="1">
      <c r="A141" s="361"/>
      <c r="B141" s="150"/>
      <c r="C141" s="167"/>
      <c r="D141" s="168"/>
      <c r="E141" s="152"/>
      <c r="F141" s="152"/>
      <c r="G141" s="169"/>
      <c r="H141" s="151"/>
      <c r="I141" s="151"/>
      <c r="J141" s="48"/>
      <c r="K141" s="48"/>
      <c r="L141" s="335"/>
    </row>
    <row r="142" spans="1:12" ht="15.75" thickBot="1">
      <c r="A142" s="104" t="s">
        <v>189</v>
      </c>
      <c r="B142" s="25"/>
      <c r="C142" s="154"/>
      <c r="D142" s="153" t="s">
        <v>190</v>
      </c>
      <c r="E142" s="102">
        <v>2500</v>
      </c>
      <c r="F142" s="102">
        <v>2500</v>
      </c>
      <c r="G142" s="102">
        <f>G143</f>
        <v>1200</v>
      </c>
      <c r="H142" s="102">
        <f>H143</f>
        <v>2089</v>
      </c>
      <c r="I142" s="102">
        <v>2089</v>
      </c>
      <c r="J142" s="102">
        <v>2500</v>
      </c>
      <c r="K142" s="102">
        <f>K143</f>
        <v>5000</v>
      </c>
      <c r="L142" s="27">
        <f>L143</f>
        <v>5000</v>
      </c>
    </row>
    <row r="143" spans="1:12" ht="15">
      <c r="A143" s="367">
        <v>637</v>
      </c>
      <c r="B143" s="107"/>
      <c r="C143" s="170" t="s">
        <v>191</v>
      </c>
      <c r="D143" s="171" t="s">
        <v>192</v>
      </c>
      <c r="E143" s="106">
        <v>2500</v>
      </c>
      <c r="F143" s="106">
        <v>2500</v>
      </c>
      <c r="G143" s="106">
        <v>1200</v>
      </c>
      <c r="H143" s="106">
        <v>2089</v>
      </c>
      <c r="I143" s="106">
        <v>2089</v>
      </c>
      <c r="J143" s="106">
        <v>2500</v>
      </c>
      <c r="K143" s="106">
        <v>5000</v>
      </c>
      <c r="L143" s="391">
        <v>5000</v>
      </c>
    </row>
    <row r="144" spans="1:12" ht="15.75" thickBot="1">
      <c r="A144" s="442"/>
      <c r="B144" s="172"/>
      <c r="C144" s="167"/>
      <c r="D144" s="173"/>
      <c r="E144" s="152"/>
      <c r="F144" s="152"/>
      <c r="G144" s="151"/>
      <c r="H144" s="48"/>
      <c r="I144" s="48"/>
      <c r="J144" s="48"/>
      <c r="K144" s="48"/>
      <c r="L144" s="335"/>
    </row>
    <row r="145" spans="1:12" ht="15.75" thickBot="1">
      <c r="A145" s="5" t="s">
        <v>193</v>
      </c>
      <c r="B145" s="6"/>
      <c r="C145" s="149"/>
      <c r="D145" s="174" t="s">
        <v>194</v>
      </c>
      <c r="E145" s="38">
        <f aca="true" t="shared" si="11" ref="E145:L145">E146</f>
        <v>24730</v>
      </c>
      <c r="F145" s="38">
        <f t="shared" si="11"/>
        <v>24730</v>
      </c>
      <c r="G145" s="87">
        <f t="shared" si="11"/>
        <v>15300</v>
      </c>
      <c r="H145" s="87">
        <f t="shared" si="11"/>
        <v>15300</v>
      </c>
      <c r="I145" s="87">
        <f t="shared" si="11"/>
        <v>10850</v>
      </c>
      <c r="J145" s="87">
        <v>12550</v>
      </c>
      <c r="K145" s="87">
        <f t="shared" si="11"/>
        <v>10200</v>
      </c>
      <c r="L145" s="87">
        <f t="shared" si="11"/>
        <v>9200</v>
      </c>
    </row>
    <row r="146" spans="1:12" ht="15">
      <c r="A146" s="439">
        <v>65</v>
      </c>
      <c r="B146" s="155"/>
      <c r="C146" s="157"/>
      <c r="D146" s="156" t="s">
        <v>195</v>
      </c>
      <c r="E146" s="175">
        <f>E147+E148+E149+E150</f>
        <v>24730</v>
      </c>
      <c r="F146" s="175">
        <f>F147+F148+F149+F150</f>
        <v>24730</v>
      </c>
      <c r="G146" s="175">
        <f aca="true" t="shared" si="12" ref="G146:L146">SUM(G147:G150)</f>
        <v>15300</v>
      </c>
      <c r="H146" s="175">
        <f t="shared" si="12"/>
        <v>15300</v>
      </c>
      <c r="I146" s="175">
        <f t="shared" si="12"/>
        <v>10850</v>
      </c>
      <c r="J146" s="175">
        <f t="shared" si="12"/>
        <v>12550</v>
      </c>
      <c r="K146" s="175">
        <f t="shared" si="12"/>
        <v>10200</v>
      </c>
      <c r="L146" s="392">
        <f t="shared" si="12"/>
        <v>9200</v>
      </c>
    </row>
    <row r="147" spans="1:12" ht="15">
      <c r="A147" s="329">
        <v>651002</v>
      </c>
      <c r="B147" s="31"/>
      <c r="C147" s="352" t="s">
        <v>83</v>
      </c>
      <c r="D147" s="31" t="s">
        <v>196</v>
      </c>
      <c r="E147" s="176">
        <v>20000</v>
      </c>
      <c r="F147" s="176">
        <v>20000</v>
      </c>
      <c r="G147" s="176">
        <v>11000</v>
      </c>
      <c r="H147" s="176">
        <v>9650</v>
      </c>
      <c r="I147" s="176">
        <v>6000</v>
      </c>
      <c r="J147" s="176">
        <v>7000</v>
      </c>
      <c r="K147" s="176">
        <v>6000</v>
      </c>
      <c r="L147" s="393">
        <v>5000</v>
      </c>
    </row>
    <row r="148" spans="1:12" ht="15">
      <c r="A148" s="318">
        <v>651002</v>
      </c>
      <c r="B148" s="13">
        <v>40</v>
      </c>
      <c r="C148" s="353" t="s">
        <v>83</v>
      </c>
      <c r="D148" s="15" t="s">
        <v>197</v>
      </c>
      <c r="E148" s="79">
        <v>230</v>
      </c>
      <c r="F148" s="79">
        <v>230</v>
      </c>
      <c r="G148" s="79"/>
      <c r="H148" s="79"/>
      <c r="I148" s="79"/>
      <c r="J148" s="79"/>
      <c r="K148" s="79"/>
      <c r="L148" s="325"/>
    </row>
    <row r="149" spans="1:12" ht="15">
      <c r="A149" s="331">
        <v>651003</v>
      </c>
      <c r="B149" s="13">
        <v>50</v>
      </c>
      <c r="C149" s="183" t="s">
        <v>83</v>
      </c>
      <c r="D149" s="15" t="s">
        <v>198</v>
      </c>
      <c r="E149" s="21">
        <v>4500</v>
      </c>
      <c r="F149" s="21">
        <v>4500</v>
      </c>
      <c r="G149" s="79">
        <v>4300</v>
      </c>
      <c r="H149" s="79">
        <v>4300</v>
      </c>
      <c r="I149" s="79">
        <v>3500</v>
      </c>
      <c r="J149" s="79">
        <v>4200</v>
      </c>
      <c r="K149" s="79">
        <v>4200</v>
      </c>
      <c r="L149" s="325">
        <v>4200</v>
      </c>
    </row>
    <row r="150" spans="1:12" ht="15">
      <c r="A150" s="328">
        <v>653001</v>
      </c>
      <c r="B150" s="43"/>
      <c r="C150" s="110" t="s">
        <v>83</v>
      </c>
      <c r="D150" s="43" t="s">
        <v>199</v>
      </c>
      <c r="E150" s="177"/>
      <c r="F150" s="177"/>
      <c r="G150" s="140"/>
      <c r="H150" s="140">
        <v>1350</v>
      </c>
      <c r="I150" s="140">
        <v>1350</v>
      </c>
      <c r="J150" s="140">
        <v>1350</v>
      </c>
      <c r="K150" s="140"/>
      <c r="L150" s="394"/>
    </row>
    <row r="151" spans="1:12" ht="15.75" thickBot="1">
      <c r="A151" s="331"/>
      <c r="B151" s="23"/>
      <c r="C151" s="159"/>
      <c r="D151" s="23"/>
      <c r="E151" s="152"/>
      <c r="F151" s="152"/>
      <c r="G151" s="19"/>
      <c r="H151" s="19"/>
      <c r="I151" s="19"/>
      <c r="J151" s="19"/>
      <c r="K151" s="19"/>
      <c r="L151" s="332"/>
    </row>
    <row r="152" spans="1:12" ht="15.75" thickBot="1">
      <c r="A152" s="24" t="s">
        <v>200</v>
      </c>
      <c r="B152" s="25"/>
      <c r="C152" s="103"/>
      <c r="D152" s="178" t="s">
        <v>201</v>
      </c>
      <c r="E152" s="39">
        <f>SUM(E153+E161)</f>
        <v>440</v>
      </c>
      <c r="F152" s="39">
        <f>SUM(F153+F161)</f>
        <v>440</v>
      </c>
      <c r="G152" s="27">
        <f aca="true" t="shared" si="13" ref="G152:L152">G153+G161</f>
        <v>332</v>
      </c>
      <c r="H152" s="27">
        <f t="shared" si="13"/>
        <v>332</v>
      </c>
      <c r="I152" s="27">
        <f t="shared" si="13"/>
        <v>472.18</v>
      </c>
      <c r="J152" s="179">
        <f t="shared" si="13"/>
        <v>530</v>
      </c>
      <c r="K152" s="179">
        <f t="shared" si="13"/>
        <v>530</v>
      </c>
      <c r="L152" s="179">
        <f t="shared" si="13"/>
        <v>530</v>
      </c>
    </row>
    <row r="153" spans="1:12" ht="15">
      <c r="A153" s="357">
        <v>62</v>
      </c>
      <c r="B153" s="107"/>
      <c r="C153" s="108"/>
      <c r="D153" s="107" t="s">
        <v>85</v>
      </c>
      <c r="E153" s="106">
        <v>118</v>
      </c>
      <c r="F153" s="106">
        <v>118</v>
      </c>
      <c r="G153" s="106">
        <v>117</v>
      </c>
      <c r="H153" s="106">
        <v>117</v>
      </c>
      <c r="I153" s="106">
        <f>SUM(I154:I160)</f>
        <v>150</v>
      </c>
      <c r="J153" s="106">
        <f>SUM(J154:J160)</f>
        <v>155</v>
      </c>
      <c r="K153" s="106">
        <f>SUM(K154:K160)</f>
        <v>155</v>
      </c>
      <c r="L153" s="391">
        <f>SUM(L154:L160)</f>
        <v>155</v>
      </c>
    </row>
    <row r="154" spans="1:12" ht="15" customHeight="1">
      <c r="A154" s="329">
        <v>623000</v>
      </c>
      <c r="B154" s="31"/>
      <c r="C154" s="126" t="s">
        <v>202</v>
      </c>
      <c r="D154" s="66" t="s">
        <v>87</v>
      </c>
      <c r="E154" s="147">
        <v>33</v>
      </c>
      <c r="F154" s="147">
        <v>33</v>
      </c>
      <c r="G154" s="30">
        <v>33</v>
      </c>
      <c r="H154" s="30">
        <v>33</v>
      </c>
      <c r="I154" s="30">
        <v>33</v>
      </c>
      <c r="J154" s="30">
        <v>38</v>
      </c>
      <c r="K154" s="30">
        <v>38</v>
      </c>
      <c r="L154" s="330">
        <v>38</v>
      </c>
    </row>
    <row r="155" spans="1:12" ht="0.75" customHeight="1">
      <c r="A155" s="320">
        <v>625001</v>
      </c>
      <c r="B155" s="15"/>
      <c r="C155" s="112" t="s">
        <v>202</v>
      </c>
      <c r="D155" s="15" t="s">
        <v>88</v>
      </c>
      <c r="E155" s="33"/>
      <c r="F155" s="33"/>
      <c r="G155" s="14"/>
      <c r="H155" s="14"/>
      <c r="I155" s="14">
        <v>33</v>
      </c>
      <c r="J155" s="14"/>
      <c r="K155" s="14"/>
      <c r="L155" s="321"/>
    </row>
    <row r="156" spans="1:12" ht="15">
      <c r="A156" s="320">
        <v>625002</v>
      </c>
      <c r="B156" s="15"/>
      <c r="C156" s="112" t="s">
        <v>202</v>
      </c>
      <c r="D156" s="15" t="s">
        <v>89</v>
      </c>
      <c r="E156" s="33">
        <v>52</v>
      </c>
      <c r="F156" s="33">
        <v>52</v>
      </c>
      <c r="G156" s="14">
        <v>51</v>
      </c>
      <c r="H156" s="14">
        <v>51</v>
      </c>
      <c r="I156" s="14">
        <v>51</v>
      </c>
      <c r="J156" s="14">
        <v>55</v>
      </c>
      <c r="K156" s="14">
        <v>55</v>
      </c>
      <c r="L156" s="321">
        <v>55</v>
      </c>
    </row>
    <row r="157" spans="1:12" ht="15">
      <c r="A157" s="320">
        <v>625003</v>
      </c>
      <c r="B157" s="15"/>
      <c r="C157" s="112" t="s">
        <v>202</v>
      </c>
      <c r="D157" s="15" t="s">
        <v>90</v>
      </c>
      <c r="E157" s="33">
        <v>3</v>
      </c>
      <c r="F157" s="33">
        <v>3</v>
      </c>
      <c r="G157" s="14">
        <v>3</v>
      </c>
      <c r="H157" s="14">
        <v>3</v>
      </c>
      <c r="I157" s="14">
        <v>3</v>
      </c>
      <c r="J157" s="14">
        <v>4</v>
      </c>
      <c r="K157" s="14">
        <v>4</v>
      </c>
      <c r="L157" s="321">
        <v>4</v>
      </c>
    </row>
    <row r="158" spans="1:12" ht="15">
      <c r="A158" s="320">
        <v>625004</v>
      </c>
      <c r="B158" s="20"/>
      <c r="C158" s="112" t="s">
        <v>202</v>
      </c>
      <c r="D158" s="15" t="s">
        <v>91</v>
      </c>
      <c r="E158" s="14">
        <v>10</v>
      </c>
      <c r="F158" s="14">
        <v>10</v>
      </c>
      <c r="G158" s="14">
        <v>10</v>
      </c>
      <c r="H158" s="14">
        <v>10</v>
      </c>
      <c r="I158" s="14">
        <v>10</v>
      </c>
      <c r="J158" s="14">
        <v>38</v>
      </c>
      <c r="K158" s="14">
        <v>38</v>
      </c>
      <c r="L158" s="321">
        <v>38</v>
      </c>
    </row>
    <row r="159" spans="1:12" ht="0.75" customHeight="1">
      <c r="A159" s="318">
        <v>625005</v>
      </c>
      <c r="B159" s="13"/>
      <c r="C159" s="112" t="s">
        <v>202</v>
      </c>
      <c r="D159" s="44" t="s">
        <v>92</v>
      </c>
      <c r="E159" s="19"/>
      <c r="F159" s="19"/>
      <c r="G159" s="14"/>
      <c r="H159" s="14"/>
      <c r="I159" s="14"/>
      <c r="J159" s="14"/>
      <c r="K159" s="14"/>
      <c r="L159" s="321"/>
    </row>
    <row r="160" spans="1:12" ht="15">
      <c r="A160" s="322">
        <v>625007</v>
      </c>
      <c r="B160" s="43"/>
      <c r="C160" s="108" t="s">
        <v>202</v>
      </c>
      <c r="D160" s="124" t="s">
        <v>93</v>
      </c>
      <c r="E160" s="32">
        <v>20</v>
      </c>
      <c r="F160" s="32">
        <v>20</v>
      </c>
      <c r="G160" s="32">
        <v>20</v>
      </c>
      <c r="H160" s="32">
        <v>20</v>
      </c>
      <c r="I160" s="32">
        <v>20</v>
      </c>
      <c r="J160" s="32">
        <v>20</v>
      </c>
      <c r="K160" s="32">
        <v>20</v>
      </c>
      <c r="L160" s="383">
        <v>20</v>
      </c>
    </row>
    <row r="161" spans="1:12" ht="15">
      <c r="A161" s="313">
        <v>63</v>
      </c>
      <c r="B161" s="9"/>
      <c r="C161" s="135"/>
      <c r="D161" s="9" t="s">
        <v>179</v>
      </c>
      <c r="E161" s="29">
        <v>322</v>
      </c>
      <c r="F161" s="29">
        <v>322</v>
      </c>
      <c r="G161" s="10">
        <f>G162</f>
        <v>215</v>
      </c>
      <c r="H161" s="10">
        <f>H162</f>
        <v>215</v>
      </c>
      <c r="I161" s="10">
        <v>322.18</v>
      </c>
      <c r="J161" s="10">
        <v>375</v>
      </c>
      <c r="K161" s="10">
        <f>K162</f>
        <v>375</v>
      </c>
      <c r="L161" s="314">
        <f>L162</f>
        <v>375</v>
      </c>
    </row>
    <row r="162" spans="1:12" ht="15">
      <c r="A162" s="322">
        <v>637027</v>
      </c>
      <c r="B162" s="17"/>
      <c r="C162" s="108" t="s">
        <v>202</v>
      </c>
      <c r="D162" s="17" t="s">
        <v>203</v>
      </c>
      <c r="E162" s="119">
        <v>322</v>
      </c>
      <c r="F162" s="119">
        <v>322</v>
      </c>
      <c r="G162" s="16">
        <v>215</v>
      </c>
      <c r="H162" s="16">
        <v>215</v>
      </c>
      <c r="I162" s="16">
        <v>322</v>
      </c>
      <c r="J162" s="16">
        <v>375</v>
      </c>
      <c r="K162" s="16">
        <v>375</v>
      </c>
      <c r="L162" s="323">
        <v>375</v>
      </c>
    </row>
    <row r="163" spans="1:12" ht="15.75" thickBot="1">
      <c r="A163" s="438"/>
      <c r="B163" s="36"/>
      <c r="C163" s="180"/>
      <c r="D163" s="36"/>
      <c r="F163" s="152"/>
      <c r="G163" s="29"/>
      <c r="H163" s="29"/>
      <c r="I163" s="29"/>
      <c r="J163" s="29"/>
      <c r="K163" s="29"/>
      <c r="L163" s="327"/>
    </row>
    <row r="164" spans="1:12" ht="15.75" thickBot="1">
      <c r="A164" s="24" t="s">
        <v>204</v>
      </c>
      <c r="B164" s="25"/>
      <c r="C164" s="103"/>
      <c r="D164" s="25" t="s">
        <v>398</v>
      </c>
      <c r="E164" s="105">
        <f>E165+E167+E171+E179+E177+E175</f>
        <v>2136</v>
      </c>
      <c r="F164" s="105">
        <f>F165+F167+F171+F179+F177+F175</f>
        <v>2136</v>
      </c>
      <c r="G164" s="105">
        <f>G165+G167+G171+G175+G179+G183+G177</f>
        <v>2786</v>
      </c>
      <c r="H164" s="105">
        <f>H165+H167+H171+H175+H177+H179+H183</f>
        <v>2786</v>
      </c>
      <c r="I164" s="105">
        <f>I165+I167+I171+I175+I177+I179+I183</f>
        <v>2636</v>
      </c>
      <c r="J164" s="105">
        <f>J165+J167+J171+J175+J177+J179+J183</f>
        <v>4166</v>
      </c>
      <c r="K164" s="105">
        <f>K165+K167+K171+K175+K177+K179+K183</f>
        <v>2786</v>
      </c>
      <c r="L164" s="87">
        <f>L165+L167+L171+L175+L177+L179+L183</f>
        <v>2786</v>
      </c>
    </row>
    <row r="165" spans="1:12" ht="15">
      <c r="A165" s="439">
        <v>632</v>
      </c>
      <c r="B165" s="155"/>
      <c r="C165" s="164"/>
      <c r="D165" s="155" t="s">
        <v>95</v>
      </c>
      <c r="E165" s="181">
        <v>150</v>
      </c>
      <c r="F165" s="181">
        <v>150</v>
      </c>
      <c r="G165" s="181">
        <v>1000</v>
      </c>
      <c r="H165" s="181">
        <v>500</v>
      </c>
      <c r="I165" s="181">
        <v>800</v>
      </c>
      <c r="J165" s="181">
        <f>J166</f>
        <v>1000</v>
      </c>
      <c r="K165" s="181">
        <f>K166</f>
        <v>1000</v>
      </c>
      <c r="L165" s="395">
        <f>L166</f>
        <v>1000</v>
      </c>
    </row>
    <row r="166" spans="1:12" ht="15">
      <c r="A166" s="356">
        <v>632001</v>
      </c>
      <c r="B166" s="69">
        <v>3</v>
      </c>
      <c r="C166" s="108" t="s">
        <v>205</v>
      </c>
      <c r="D166" s="115" t="s">
        <v>206</v>
      </c>
      <c r="E166" s="147">
        <v>150</v>
      </c>
      <c r="F166" s="147">
        <v>150</v>
      </c>
      <c r="G166" s="147">
        <v>1000</v>
      </c>
      <c r="H166" s="147">
        <v>500</v>
      </c>
      <c r="I166" s="147">
        <v>800</v>
      </c>
      <c r="J166" s="147">
        <v>1000</v>
      </c>
      <c r="K166" s="147">
        <v>1000</v>
      </c>
      <c r="L166" s="389">
        <v>1000</v>
      </c>
    </row>
    <row r="167" spans="1:12" ht="15">
      <c r="A167" s="354">
        <v>633</v>
      </c>
      <c r="B167" s="171"/>
      <c r="C167" s="135"/>
      <c r="D167" s="9" t="s">
        <v>179</v>
      </c>
      <c r="E167" s="11">
        <v>0</v>
      </c>
      <c r="F167" s="11">
        <v>0</v>
      </c>
      <c r="G167" s="10">
        <v>500</v>
      </c>
      <c r="H167" s="10">
        <f>SUM(H168:H170)</f>
        <v>1130</v>
      </c>
      <c r="I167" s="10">
        <f>SUM(I168:I170)</f>
        <v>1000</v>
      </c>
      <c r="J167" s="10">
        <f>SUM(J168:J170)</f>
        <v>1500</v>
      </c>
      <c r="K167" s="10">
        <f>SUM(K168:K170)</f>
        <v>500</v>
      </c>
      <c r="L167" s="314">
        <f>SUM(L168:L170)</f>
        <v>500</v>
      </c>
    </row>
    <row r="168" spans="1:12" ht="15">
      <c r="A168" s="331">
        <v>633006</v>
      </c>
      <c r="B168" s="31"/>
      <c r="C168" s="159" t="s">
        <v>205</v>
      </c>
      <c r="D168" s="161" t="s">
        <v>413</v>
      </c>
      <c r="E168" s="182"/>
      <c r="F168" s="182"/>
      <c r="G168" s="182"/>
      <c r="H168" s="30">
        <v>1000</v>
      </c>
      <c r="I168" s="147">
        <v>1000</v>
      </c>
      <c r="J168" s="182">
        <v>1000</v>
      </c>
      <c r="K168" s="30"/>
      <c r="L168" s="330"/>
    </row>
    <row r="169" spans="1:12" ht="15">
      <c r="A169" s="320">
        <v>633016</v>
      </c>
      <c r="B169" s="15"/>
      <c r="C169" s="112"/>
      <c r="D169" s="15" t="s">
        <v>207</v>
      </c>
      <c r="E169" s="14"/>
      <c r="F169" s="14"/>
      <c r="G169" s="14">
        <v>500</v>
      </c>
      <c r="H169" s="48"/>
      <c r="I169" s="14"/>
      <c r="J169" s="14">
        <v>500</v>
      </c>
      <c r="K169" s="48">
        <v>500</v>
      </c>
      <c r="L169" s="335">
        <v>500</v>
      </c>
    </row>
    <row r="170" spans="1:12" ht="15">
      <c r="A170" s="356">
        <v>633006</v>
      </c>
      <c r="B170" s="69">
        <v>7</v>
      </c>
      <c r="C170" s="117" t="s">
        <v>205</v>
      </c>
      <c r="D170" s="43" t="s">
        <v>209</v>
      </c>
      <c r="E170" s="32"/>
      <c r="F170" s="32"/>
      <c r="G170" s="32"/>
      <c r="H170" s="32">
        <v>130</v>
      </c>
      <c r="I170" s="32"/>
      <c r="J170" s="125"/>
      <c r="K170" s="32"/>
      <c r="L170" s="383"/>
    </row>
    <row r="171" spans="1:12" ht="15">
      <c r="A171" s="357">
        <v>634</v>
      </c>
      <c r="B171" s="171"/>
      <c r="C171" s="117"/>
      <c r="D171" s="9" t="s">
        <v>123</v>
      </c>
      <c r="E171" s="10">
        <f>E172+E173+E174</f>
        <v>1656</v>
      </c>
      <c r="F171" s="10">
        <f aca="true" t="shared" si="14" ref="F171:L171">F172+F173+F174</f>
        <v>1656</v>
      </c>
      <c r="G171" s="11">
        <f t="shared" si="14"/>
        <v>966</v>
      </c>
      <c r="H171" s="11">
        <f t="shared" si="14"/>
        <v>836</v>
      </c>
      <c r="I171" s="11">
        <f t="shared" si="14"/>
        <v>516</v>
      </c>
      <c r="J171" s="11">
        <f t="shared" si="14"/>
        <v>966</v>
      </c>
      <c r="K171" s="11">
        <f t="shared" si="14"/>
        <v>966</v>
      </c>
      <c r="L171" s="317">
        <f t="shared" si="14"/>
        <v>966</v>
      </c>
    </row>
    <row r="172" spans="1:12" ht="15">
      <c r="A172" s="329">
        <v>634001</v>
      </c>
      <c r="B172" s="31">
        <v>1</v>
      </c>
      <c r="C172" s="126" t="s">
        <v>205</v>
      </c>
      <c r="D172" s="31" t="s">
        <v>210</v>
      </c>
      <c r="E172" s="12">
        <v>100</v>
      </c>
      <c r="F172" s="12">
        <v>100</v>
      </c>
      <c r="G172" s="30">
        <v>350</v>
      </c>
      <c r="H172" s="30">
        <v>350</v>
      </c>
      <c r="I172" s="30">
        <v>200</v>
      </c>
      <c r="J172" s="30">
        <v>350</v>
      </c>
      <c r="K172" s="30">
        <v>350</v>
      </c>
      <c r="L172" s="330">
        <v>350</v>
      </c>
    </row>
    <row r="173" spans="1:12" ht="15">
      <c r="A173" s="320">
        <v>634002</v>
      </c>
      <c r="B173" s="15"/>
      <c r="C173" s="183" t="s">
        <v>205</v>
      </c>
      <c r="D173" s="15" t="s">
        <v>211</v>
      </c>
      <c r="E173" s="19">
        <v>1440</v>
      </c>
      <c r="F173" s="19">
        <v>1440</v>
      </c>
      <c r="G173" s="34">
        <v>500</v>
      </c>
      <c r="H173" s="34">
        <v>370</v>
      </c>
      <c r="I173" s="34">
        <v>200</v>
      </c>
      <c r="J173" s="34">
        <v>500</v>
      </c>
      <c r="K173" s="34">
        <v>500</v>
      </c>
      <c r="L173" s="385">
        <v>500</v>
      </c>
    </row>
    <row r="174" spans="1:12" ht="15">
      <c r="A174" s="322">
        <v>634003</v>
      </c>
      <c r="B174" s="17">
        <v>1</v>
      </c>
      <c r="C174" s="117" t="s">
        <v>205</v>
      </c>
      <c r="D174" s="69" t="s">
        <v>130</v>
      </c>
      <c r="E174" s="32">
        <v>116</v>
      </c>
      <c r="F174" s="32">
        <v>116</v>
      </c>
      <c r="G174" s="16">
        <v>116</v>
      </c>
      <c r="H174" s="16">
        <v>116</v>
      </c>
      <c r="I174" s="16">
        <v>116</v>
      </c>
      <c r="J174" s="16">
        <v>116</v>
      </c>
      <c r="K174" s="34">
        <v>116</v>
      </c>
      <c r="L174" s="383">
        <v>116</v>
      </c>
    </row>
    <row r="175" spans="1:12" ht="15">
      <c r="A175" s="354">
        <v>635</v>
      </c>
      <c r="B175" s="9"/>
      <c r="C175" s="135"/>
      <c r="D175" s="9" t="s">
        <v>134</v>
      </c>
      <c r="E175" s="109">
        <v>20</v>
      </c>
      <c r="F175" s="109">
        <v>20</v>
      </c>
      <c r="G175" s="10">
        <v>20</v>
      </c>
      <c r="H175" s="10">
        <v>20</v>
      </c>
      <c r="I175" s="10">
        <v>20</v>
      </c>
      <c r="J175" s="10">
        <f>J176</f>
        <v>400</v>
      </c>
      <c r="K175" s="10">
        <f>K176</f>
        <v>20</v>
      </c>
      <c r="L175" s="314">
        <f>L176</f>
        <v>20</v>
      </c>
    </row>
    <row r="176" spans="1:12" ht="15">
      <c r="A176" s="358">
        <v>635006</v>
      </c>
      <c r="B176" s="115">
        <v>1</v>
      </c>
      <c r="C176" s="135" t="s">
        <v>205</v>
      </c>
      <c r="D176" s="184" t="s">
        <v>212</v>
      </c>
      <c r="E176" s="119">
        <v>20</v>
      </c>
      <c r="F176" s="119">
        <v>20</v>
      </c>
      <c r="G176" s="185">
        <v>20</v>
      </c>
      <c r="H176" s="185">
        <v>20</v>
      </c>
      <c r="I176" s="185">
        <v>20</v>
      </c>
      <c r="J176" s="185">
        <v>400</v>
      </c>
      <c r="K176" s="185">
        <v>20</v>
      </c>
      <c r="L176" s="316">
        <v>20</v>
      </c>
    </row>
    <row r="177" spans="1:13" ht="15">
      <c r="A177" s="354">
        <v>636</v>
      </c>
      <c r="B177" s="9"/>
      <c r="C177" s="135"/>
      <c r="D177" s="141" t="s">
        <v>213</v>
      </c>
      <c r="E177" s="142">
        <v>160</v>
      </c>
      <c r="F177" s="142">
        <v>160</v>
      </c>
      <c r="G177" s="142"/>
      <c r="H177" s="142"/>
      <c r="I177" s="142">
        <v>50</v>
      </c>
      <c r="J177" s="142"/>
      <c r="K177" s="142"/>
      <c r="L177" s="314"/>
      <c r="M177" s="341"/>
    </row>
    <row r="178" spans="1:14" ht="15">
      <c r="A178" s="322">
        <v>636001</v>
      </c>
      <c r="B178" s="69"/>
      <c r="C178" s="117" t="s">
        <v>96</v>
      </c>
      <c r="D178" s="186" t="s">
        <v>214</v>
      </c>
      <c r="E178" s="119">
        <v>160</v>
      </c>
      <c r="F178" s="119">
        <v>160</v>
      </c>
      <c r="G178" s="73"/>
      <c r="H178" s="119"/>
      <c r="I178" s="73">
        <v>50</v>
      </c>
      <c r="J178" s="185"/>
      <c r="K178" s="185"/>
      <c r="L178" s="316"/>
      <c r="N178" s="341"/>
    </row>
    <row r="179" spans="1:12" ht="15">
      <c r="A179" s="357">
        <v>637</v>
      </c>
      <c r="B179" s="171"/>
      <c r="C179" s="117"/>
      <c r="D179" s="171" t="s">
        <v>147</v>
      </c>
      <c r="E179" s="109">
        <f>E180+E181</f>
        <v>150</v>
      </c>
      <c r="F179" s="109">
        <f>F180+F181</f>
        <v>150</v>
      </c>
      <c r="G179" s="109">
        <f>G180+G181</f>
        <v>150</v>
      </c>
      <c r="H179" s="109">
        <v>150</v>
      </c>
      <c r="I179" s="109">
        <f>I180+I181+I182</f>
        <v>100</v>
      </c>
      <c r="J179" s="109">
        <f>J180+J181+J182</f>
        <v>150</v>
      </c>
      <c r="K179" s="109">
        <f>K180+K181+K182</f>
        <v>150</v>
      </c>
      <c r="L179" s="381">
        <f>L180+L181+L182</f>
        <v>150</v>
      </c>
    </row>
    <row r="180" spans="1:12" ht="15">
      <c r="A180" s="329">
        <v>637002</v>
      </c>
      <c r="B180" s="31"/>
      <c r="C180" s="126" t="s">
        <v>205</v>
      </c>
      <c r="D180" s="31" t="s">
        <v>215</v>
      </c>
      <c r="E180" s="30">
        <v>150</v>
      </c>
      <c r="F180" s="30">
        <v>150</v>
      </c>
      <c r="G180" s="76">
        <v>150</v>
      </c>
      <c r="H180" s="76">
        <v>150</v>
      </c>
      <c r="I180" s="76">
        <v>100</v>
      </c>
      <c r="J180" s="76">
        <v>150</v>
      </c>
      <c r="K180" s="76">
        <v>150</v>
      </c>
      <c r="L180" s="396">
        <v>150</v>
      </c>
    </row>
    <row r="181" spans="1:12" ht="16.5" customHeight="1" hidden="1">
      <c r="A181" s="359">
        <v>637026</v>
      </c>
      <c r="B181" s="187"/>
      <c r="C181" s="188" t="s">
        <v>205</v>
      </c>
      <c r="D181" s="189" t="s">
        <v>172</v>
      </c>
      <c r="E181" s="190">
        <v>0</v>
      </c>
      <c r="F181" s="190">
        <v>0</v>
      </c>
      <c r="G181" s="140">
        <v>0</v>
      </c>
      <c r="H181" s="140">
        <v>0</v>
      </c>
      <c r="I181" s="140">
        <v>0</v>
      </c>
      <c r="J181" s="140">
        <v>0</v>
      </c>
      <c r="K181" s="140">
        <v>0</v>
      </c>
      <c r="L181" s="394">
        <v>0</v>
      </c>
    </row>
    <row r="182" spans="1:12" ht="0.75" customHeight="1" hidden="1">
      <c r="A182" s="360">
        <v>637016</v>
      </c>
      <c r="B182" s="191"/>
      <c r="C182" s="170" t="s">
        <v>205</v>
      </c>
      <c r="D182" s="192" t="s">
        <v>207</v>
      </c>
      <c r="E182" s="190"/>
      <c r="F182" s="190"/>
      <c r="G182" s="140"/>
      <c r="H182" s="140"/>
      <c r="I182" s="140"/>
      <c r="J182" s="140"/>
      <c r="K182" s="140">
        <v>0</v>
      </c>
      <c r="L182" s="394">
        <v>0</v>
      </c>
    </row>
    <row r="183" spans="1:12" ht="16.5" customHeight="1">
      <c r="A183" s="313">
        <v>642</v>
      </c>
      <c r="B183" s="9"/>
      <c r="C183" s="120" t="s">
        <v>205</v>
      </c>
      <c r="D183" s="114" t="s">
        <v>188</v>
      </c>
      <c r="E183" s="10"/>
      <c r="F183" s="10"/>
      <c r="G183" s="10">
        <v>150</v>
      </c>
      <c r="H183" s="10">
        <v>150</v>
      </c>
      <c r="I183" s="10">
        <v>150</v>
      </c>
      <c r="J183" s="10">
        <v>150</v>
      </c>
      <c r="K183" s="10">
        <v>150</v>
      </c>
      <c r="L183" s="314">
        <v>150</v>
      </c>
    </row>
    <row r="184" spans="1:12" ht="16.5" customHeight="1">
      <c r="A184" s="331">
        <v>642006</v>
      </c>
      <c r="B184" s="115"/>
      <c r="C184" s="133" t="s">
        <v>205</v>
      </c>
      <c r="D184" s="47" t="s">
        <v>420</v>
      </c>
      <c r="E184" s="255"/>
      <c r="F184" s="255"/>
      <c r="G184" s="147">
        <v>150</v>
      </c>
      <c r="H184" s="48">
        <v>150</v>
      </c>
      <c r="I184" s="119">
        <v>150</v>
      </c>
      <c r="J184" s="48">
        <v>150</v>
      </c>
      <c r="K184" s="119">
        <v>150</v>
      </c>
      <c r="L184" s="316">
        <v>150</v>
      </c>
    </row>
    <row r="185" spans="1:12" ht="15.75" thickBot="1">
      <c r="A185" s="361"/>
      <c r="B185" s="36"/>
      <c r="C185" s="163"/>
      <c r="D185" s="150"/>
      <c r="E185" s="193"/>
      <c r="F185" s="193"/>
      <c r="G185" s="151"/>
      <c r="H185" s="151"/>
      <c r="I185" s="37"/>
      <c r="J185" s="151"/>
      <c r="K185" s="37"/>
      <c r="L185" s="397"/>
    </row>
    <row r="186" spans="1:12" ht="15.75" thickBot="1">
      <c r="A186" s="339" t="s">
        <v>399</v>
      </c>
      <c r="B186" s="153"/>
      <c r="C186" s="154"/>
      <c r="D186" s="153" t="s">
        <v>216</v>
      </c>
      <c r="E186" s="102">
        <v>1208</v>
      </c>
      <c r="F186" s="102">
        <v>1208</v>
      </c>
      <c r="G186" s="105">
        <f aca="true" t="shared" si="15" ref="G186:L187">G187</f>
        <v>1500</v>
      </c>
      <c r="H186" s="105">
        <f t="shared" si="15"/>
        <v>1000</v>
      </c>
      <c r="I186" s="105">
        <f t="shared" si="15"/>
        <v>1000</v>
      </c>
      <c r="J186" s="105">
        <f t="shared" si="15"/>
        <v>1000</v>
      </c>
      <c r="K186" s="105">
        <f t="shared" si="15"/>
        <v>1000</v>
      </c>
      <c r="L186" s="87">
        <f t="shared" si="15"/>
        <v>1000</v>
      </c>
    </row>
    <row r="187" spans="1:12" ht="15">
      <c r="A187" s="357">
        <v>63</v>
      </c>
      <c r="B187" s="107"/>
      <c r="C187" s="117"/>
      <c r="D187" s="171" t="s">
        <v>179</v>
      </c>
      <c r="E187" s="109">
        <v>1208</v>
      </c>
      <c r="F187" s="109">
        <v>1208</v>
      </c>
      <c r="G187" s="109">
        <f t="shared" si="15"/>
        <v>1500</v>
      </c>
      <c r="H187" s="109">
        <f t="shared" si="15"/>
        <v>1000</v>
      </c>
      <c r="I187" s="109">
        <f t="shared" si="15"/>
        <v>1000</v>
      </c>
      <c r="J187" s="109">
        <f t="shared" si="15"/>
        <v>1000</v>
      </c>
      <c r="K187" s="109">
        <f t="shared" si="15"/>
        <v>1000</v>
      </c>
      <c r="L187" s="381">
        <f t="shared" si="15"/>
        <v>1000</v>
      </c>
    </row>
    <row r="188" spans="1:12" ht="15">
      <c r="A188" s="315">
        <v>637004</v>
      </c>
      <c r="B188" s="115">
        <v>4</v>
      </c>
      <c r="C188" s="120" t="s">
        <v>217</v>
      </c>
      <c r="D188" s="116" t="s">
        <v>218</v>
      </c>
      <c r="E188" s="125">
        <v>1208</v>
      </c>
      <c r="F188" s="125">
        <v>1208</v>
      </c>
      <c r="G188" s="118">
        <v>1500</v>
      </c>
      <c r="H188" s="118">
        <v>1000</v>
      </c>
      <c r="I188" s="118">
        <v>1000</v>
      </c>
      <c r="J188" s="118">
        <v>1000</v>
      </c>
      <c r="K188" s="118">
        <v>1000</v>
      </c>
      <c r="L188" s="398">
        <v>1000</v>
      </c>
    </row>
    <row r="189" spans="1:12" ht="15.75" thickBot="1">
      <c r="A189" s="362"/>
      <c r="B189" s="36"/>
      <c r="C189" s="149"/>
      <c r="D189" s="46"/>
      <c r="E189" s="152"/>
      <c r="F189" s="152"/>
      <c r="G189" s="151"/>
      <c r="H189" s="37"/>
      <c r="I189" s="37"/>
      <c r="J189" s="37"/>
      <c r="K189" s="37"/>
      <c r="L189" s="397"/>
    </row>
    <row r="190" spans="1:12" ht="15.75" thickBot="1">
      <c r="A190" s="104" t="s">
        <v>219</v>
      </c>
      <c r="B190" s="25"/>
      <c r="C190" s="154"/>
      <c r="D190" s="153" t="s">
        <v>220</v>
      </c>
      <c r="E190" s="105">
        <v>2100</v>
      </c>
      <c r="F190" s="105">
        <v>2100</v>
      </c>
      <c r="G190" s="87">
        <v>144804</v>
      </c>
      <c r="H190" s="87">
        <v>144804</v>
      </c>
      <c r="I190" s="87">
        <f>I191</f>
        <v>7000</v>
      </c>
      <c r="J190" s="87">
        <f>J191+J195</f>
        <v>120793</v>
      </c>
      <c r="K190" s="87">
        <f>K191+K195</f>
        <v>163547</v>
      </c>
      <c r="L190" s="87">
        <f>L191+L195</f>
        <v>163486</v>
      </c>
    </row>
    <row r="191" spans="1:12" ht="15">
      <c r="A191" s="354">
        <v>633</v>
      </c>
      <c r="B191" s="155"/>
      <c r="C191" s="194"/>
      <c r="D191" s="9" t="s">
        <v>179</v>
      </c>
      <c r="E191" s="11">
        <f>SUM(E192:E194)</f>
        <v>2100</v>
      </c>
      <c r="F191" s="11">
        <f>SUM(F192:F194)</f>
        <v>2100</v>
      </c>
      <c r="G191" s="29">
        <v>50200</v>
      </c>
      <c r="H191" s="29">
        <v>50200</v>
      </c>
      <c r="I191" s="29">
        <f>I192+I193+I198+I199</f>
        <v>7000</v>
      </c>
      <c r="J191" s="29">
        <f>J192+J193</f>
        <v>46796</v>
      </c>
      <c r="K191" s="29">
        <f>K192+K193+K194</f>
        <v>30200</v>
      </c>
      <c r="L191" s="327">
        <f>L192+L193+L194</f>
        <v>30300</v>
      </c>
    </row>
    <row r="192" spans="1:12" ht="15">
      <c r="A192" s="329">
        <v>633006</v>
      </c>
      <c r="B192" s="31">
        <v>7</v>
      </c>
      <c r="C192" s="126" t="s">
        <v>154</v>
      </c>
      <c r="D192" s="31" t="s">
        <v>221</v>
      </c>
      <c r="E192" s="305">
        <v>1500</v>
      </c>
      <c r="F192" s="305">
        <v>1500</v>
      </c>
      <c r="G192" s="30">
        <v>50000</v>
      </c>
      <c r="H192" s="147">
        <v>50000</v>
      </c>
      <c r="I192" s="30">
        <v>4000</v>
      </c>
      <c r="J192" s="147">
        <v>46596</v>
      </c>
      <c r="K192" s="147">
        <v>30000</v>
      </c>
      <c r="L192" s="389">
        <v>30000</v>
      </c>
    </row>
    <row r="193" spans="1:12" ht="15">
      <c r="A193" s="318">
        <v>633006</v>
      </c>
      <c r="B193" s="13">
        <v>8</v>
      </c>
      <c r="C193" s="136" t="s">
        <v>154</v>
      </c>
      <c r="D193" s="13" t="s">
        <v>222</v>
      </c>
      <c r="E193" s="12">
        <v>500</v>
      </c>
      <c r="F193" s="12">
        <v>500</v>
      </c>
      <c r="G193" s="14">
        <v>200</v>
      </c>
      <c r="H193" s="14">
        <v>200</v>
      </c>
      <c r="I193" s="12"/>
      <c r="J193" s="14">
        <v>200</v>
      </c>
      <c r="K193" s="14">
        <v>200</v>
      </c>
      <c r="L193" s="321">
        <v>300</v>
      </c>
    </row>
    <row r="194" spans="1:12" ht="15">
      <c r="A194" s="318">
        <v>633015</v>
      </c>
      <c r="B194" s="13"/>
      <c r="C194" s="136" t="s">
        <v>154</v>
      </c>
      <c r="D194" s="13" t="s">
        <v>414</v>
      </c>
      <c r="E194" s="32">
        <v>100</v>
      </c>
      <c r="F194" s="32">
        <v>100</v>
      </c>
      <c r="G194" s="19"/>
      <c r="H194" s="19"/>
      <c r="I194" s="19"/>
      <c r="J194" s="19"/>
      <c r="K194" s="32"/>
      <c r="L194" s="332"/>
    </row>
    <row r="195" spans="1:12" ht="15">
      <c r="A195" s="354">
        <v>635</v>
      </c>
      <c r="B195" s="114"/>
      <c r="C195" s="120"/>
      <c r="D195" s="114" t="s">
        <v>134</v>
      </c>
      <c r="E195" s="119"/>
      <c r="F195" s="119"/>
      <c r="G195" s="10">
        <v>94604</v>
      </c>
      <c r="H195" s="10">
        <v>94604</v>
      </c>
      <c r="I195" s="147"/>
      <c r="J195" s="10">
        <f>J196+J197+J198</f>
        <v>73997</v>
      </c>
      <c r="K195" s="106">
        <f>K196+K197+K198</f>
        <v>133347</v>
      </c>
      <c r="L195" s="314">
        <f>L196+L197+L198</f>
        <v>133186</v>
      </c>
    </row>
    <row r="196" spans="1:12" ht="15">
      <c r="A196" s="331">
        <v>635006</v>
      </c>
      <c r="B196" s="47"/>
      <c r="C196" s="133"/>
      <c r="D196" s="31" t="s">
        <v>430</v>
      </c>
      <c r="E196" s="19"/>
      <c r="F196" s="19"/>
      <c r="G196" s="30">
        <v>89004</v>
      </c>
      <c r="H196" s="147">
        <v>89004</v>
      </c>
      <c r="I196" s="147">
        <v>89000</v>
      </c>
      <c r="J196" s="30">
        <v>65997</v>
      </c>
      <c r="K196" s="30">
        <v>98347</v>
      </c>
      <c r="L196" s="330">
        <v>98186</v>
      </c>
    </row>
    <row r="197" spans="1:12" ht="15">
      <c r="A197" s="320">
        <v>635006</v>
      </c>
      <c r="B197" s="15">
        <v>1</v>
      </c>
      <c r="C197" s="112" t="s">
        <v>154</v>
      </c>
      <c r="D197" s="13" t="s">
        <v>429</v>
      </c>
      <c r="E197" s="14"/>
      <c r="F197" s="14"/>
      <c r="G197" s="12">
        <v>600</v>
      </c>
      <c r="H197" s="14">
        <v>600</v>
      </c>
      <c r="I197" s="14">
        <v>600</v>
      </c>
      <c r="J197" s="12">
        <v>3000</v>
      </c>
      <c r="K197" s="12"/>
      <c r="L197" s="319"/>
    </row>
    <row r="198" spans="1:12" ht="14.25" customHeight="1">
      <c r="A198" s="320">
        <v>635006</v>
      </c>
      <c r="B198" s="15">
        <v>7</v>
      </c>
      <c r="C198" s="112" t="s">
        <v>154</v>
      </c>
      <c r="D198" s="15" t="s">
        <v>223</v>
      </c>
      <c r="E198" s="32">
        <v>113</v>
      </c>
      <c r="F198" s="32">
        <v>113</v>
      </c>
      <c r="G198" s="14">
        <v>5000</v>
      </c>
      <c r="H198" s="14">
        <v>5000</v>
      </c>
      <c r="I198" s="14">
        <v>3000</v>
      </c>
      <c r="J198" s="14">
        <v>5000</v>
      </c>
      <c r="K198" s="14">
        <v>35000</v>
      </c>
      <c r="L198" s="321">
        <v>35000</v>
      </c>
    </row>
    <row r="199" spans="1:15" ht="15" customHeight="1" hidden="1">
      <c r="A199" s="331">
        <v>637027</v>
      </c>
      <c r="B199" s="43"/>
      <c r="C199" s="196" t="s">
        <v>154</v>
      </c>
      <c r="D199" s="43" t="s">
        <v>224</v>
      </c>
      <c r="E199" s="16">
        <v>0</v>
      </c>
      <c r="F199" s="16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332">
        <v>0</v>
      </c>
      <c r="O199" s="300"/>
    </row>
    <row r="200" spans="1:15" ht="15.75" thickBot="1">
      <c r="A200" s="361"/>
      <c r="B200" s="197"/>
      <c r="C200" s="163"/>
      <c r="D200" s="150"/>
      <c r="E200" s="152"/>
      <c r="F200" s="152"/>
      <c r="G200" s="151"/>
      <c r="H200" s="151"/>
      <c r="I200" s="151"/>
      <c r="J200" s="151"/>
      <c r="K200" s="151"/>
      <c r="L200" s="399"/>
      <c r="N200" s="341"/>
      <c r="O200" s="341"/>
    </row>
    <row r="201" spans="1:12" ht="18" customHeight="1" thickBot="1">
      <c r="A201" s="558" t="s">
        <v>225</v>
      </c>
      <c r="B201" s="559"/>
      <c r="C201" s="103"/>
      <c r="D201" s="561" t="s">
        <v>226</v>
      </c>
      <c r="E201" s="560">
        <f>SUM(E202+E204+E211+E214)</f>
        <v>87992</v>
      </c>
      <c r="F201" s="264">
        <f>SUM(F202+F204+F211+F214)</f>
        <v>87992</v>
      </c>
      <c r="G201" s="264">
        <f>G204+G211+G214+G202</f>
        <v>158250</v>
      </c>
      <c r="H201" s="264">
        <f>SUM(H202+H204+H211+H214)</f>
        <v>102192</v>
      </c>
      <c r="I201" s="264">
        <f>I202+I204+I211+I214</f>
        <v>106300</v>
      </c>
      <c r="J201" s="253">
        <f>J202+J204+J211+J214</f>
        <v>80900</v>
      </c>
      <c r="K201" s="102">
        <f>K202+K204+K211+K214</f>
        <v>77200</v>
      </c>
      <c r="L201" s="400">
        <f>L202+L204+L211+L214</f>
        <v>77170</v>
      </c>
    </row>
    <row r="202" spans="1:12" ht="15">
      <c r="A202" s="357">
        <v>632</v>
      </c>
      <c r="B202" s="191"/>
      <c r="C202" s="291"/>
      <c r="D202" s="155" t="s">
        <v>95</v>
      </c>
      <c r="E202" s="379">
        <v>400</v>
      </c>
      <c r="F202" s="379">
        <v>400</v>
      </c>
      <c r="G202" s="379">
        <v>450</v>
      </c>
      <c r="H202" s="380">
        <v>1000</v>
      </c>
      <c r="I202" s="380">
        <v>400</v>
      </c>
      <c r="J202" s="434">
        <f>J203</f>
        <v>500</v>
      </c>
      <c r="K202" s="345">
        <f>K203</f>
        <v>500</v>
      </c>
      <c r="L202" s="401">
        <f>L203</f>
        <v>500</v>
      </c>
    </row>
    <row r="203" spans="1:12" ht="15">
      <c r="A203" s="356">
        <v>632001</v>
      </c>
      <c r="B203" s="192">
        <v>1</v>
      </c>
      <c r="C203" s="170" t="s">
        <v>227</v>
      </c>
      <c r="D203" s="69" t="s">
        <v>97</v>
      </c>
      <c r="E203" s="140">
        <v>400</v>
      </c>
      <c r="F203" s="140">
        <v>400</v>
      </c>
      <c r="G203" s="140">
        <v>450</v>
      </c>
      <c r="H203" s="147">
        <v>1000</v>
      </c>
      <c r="I203" s="16">
        <v>400</v>
      </c>
      <c r="J203" s="140">
        <v>500</v>
      </c>
      <c r="K203" s="119">
        <v>500</v>
      </c>
      <c r="L203" s="323">
        <v>500</v>
      </c>
    </row>
    <row r="204" spans="1:12" ht="15">
      <c r="A204" s="357">
        <v>633</v>
      </c>
      <c r="B204" s="171"/>
      <c r="C204" s="117"/>
      <c r="D204" s="171" t="s">
        <v>102</v>
      </c>
      <c r="E204" s="106">
        <f>SUM(E205:E210)</f>
        <v>3750</v>
      </c>
      <c r="F204" s="106">
        <f>SUM(F205:F210)</f>
        <v>3750</v>
      </c>
      <c r="G204" s="106">
        <f>G205+G207+G208+G210+G209+G206</f>
        <v>5300</v>
      </c>
      <c r="H204" s="10">
        <f>H205+H207+H208+H210+H209+H206</f>
        <v>5300</v>
      </c>
      <c r="I204" s="106">
        <f>I205+I207+I208+I210+I206</f>
        <v>4700</v>
      </c>
      <c r="J204" s="106">
        <f>J205+J207+J208+J210+J209+J206</f>
        <v>12600</v>
      </c>
      <c r="K204" s="106">
        <f>K205+K207+K208+K210+K209</f>
        <v>9700</v>
      </c>
      <c r="L204" s="391">
        <f>L205+L207+L208+L210+L209</f>
        <v>9670</v>
      </c>
    </row>
    <row r="205" spans="1:15" ht="15">
      <c r="A205" s="318">
        <v>633004</v>
      </c>
      <c r="B205" s="74">
        <v>3</v>
      </c>
      <c r="C205" s="130" t="s">
        <v>227</v>
      </c>
      <c r="D205" s="74" t="s">
        <v>228</v>
      </c>
      <c r="E205" s="145">
        <v>1500</v>
      </c>
      <c r="F205" s="145">
        <v>1500</v>
      </c>
      <c r="G205" s="145">
        <v>1700</v>
      </c>
      <c r="H205" s="145">
        <v>1700</v>
      </c>
      <c r="I205" s="145">
        <v>1500</v>
      </c>
      <c r="J205" s="145">
        <v>7500</v>
      </c>
      <c r="K205" s="145">
        <v>6000</v>
      </c>
      <c r="L205" s="402">
        <v>6000</v>
      </c>
      <c r="N205" s="341"/>
      <c r="O205" s="341"/>
    </row>
    <row r="206" spans="1:12" ht="15">
      <c r="A206" s="318">
        <v>633004</v>
      </c>
      <c r="B206" s="74">
        <v>4</v>
      </c>
      <c r="C206" s="130" t="s">
        <v>227</v>
      </c>
      <c r="D206" s="74" t="s">
        <v>421</v>
      </c>
      <c r="E206" s="145"/>
      <c r="F206" s="145"/>
      <c r="G206" s="145">
        <v>500</v>
      </c>
      <c r="H206" s="145">
        <v>500</v>
      </c>
      <c r="I206" s="145">
        <v>100</v>
      </c>
      <c r="J206" s="145"/>
      <c r="K206" s="145"/>
      <c r="L206" s="402"/>
    </row>
    <row r="207" spans="1:14" ht="15">
      <c r="A207" s="318">
        <v>633006</v>
      </c>
      <c r="B207" s="74">
        <v>7</v>
      </c>
      <c r="C207" s="130" t="s">
        <v>227</v>
      </c>
      <c r="D207" s="74" t="s">
        <v>229</v>
      </c>
      <c r="E207" s="145">
        <v>600</v>
      </c>
      <c r="F207" s="145">
        <v>600</v>
      </c>
      <c r="G207" s="145">
        <v>600</v>
      </c>
      <c r="H207" s="145">
        <v>600</v>
      </c>
      <c r="I207" s="145">
        <v>600</v>
      </c>
      <c r="J207" s="145">
        <v>500</v>
      </c>
      <c r="K207" s="145">
        <v>600</v>
      </c>
      <c r="L207" s="402">
        <v>570</v>
      </c>
      <c r="N207" s="342"/>
    </row>
    <row r="208" spans="1:12" ht="15">
      <c r="A208" s="320">
        <v>633004</v>
      </c>
      <c r="B208" s="44">
        <v>5</v>
      </c>
      <c r="C208" s="129" t="s">
        <v>227</v>
      </c>
      <c r="D208" s="44" t="s">
        <v>230</v>
      </c>
      <c r="E208" s="145">
        <v>350</v>
      </c>
      <c r="F208" s="145">
        <v>350</v>
      </c>
      <c r="G208" s="145">
        <v>1200</v>
      </c>
      <c r="H208" s="145">
        <v>1200</v>
      </c>
      <c r="I208" s="145">
        <v>1200</v>
      </c>
      <c r="J208" s="145">
        <v>1200</v>
      </c>
      <c r="K208" s="145">
        <v>800</v>
      </c>
      <c r="L208" s="402">
        <v>800</v>
      </c>
    </row>
    <row r="209" spans="1:12" ht="15">
      <c r="A209" s="331">
        <v>633006</v>
      </c>
      <c r="B209" s="15">
        <v>10</v>
      </c>
      <c r="C209" s="112" t="s">
        <v>227</v>
      </c>
      <c r="D209" s="15" t="s">
        <v>231</v>
      </c>
      <c r="E209" s="145"/>
      <c r="F209" s="145"/>
      <c r="G209" s="14"/>
      <c r="H209" s="48"/>
      <c r="I209" s="48"/>
      <c r="J209" s="14">
        <v>2000</v>
      </c>
      <c r="K209" s="48">
        <v>1000</v>
      </c>
      <c r="L209" s="335">
        <v>1000</v>
      </c>
    </row>
    <row r="210" spans="1:12" ht="15">
      <c r="A210" s="328">
        <v>633015</v>
      </c>
      <c r="B210" s="69"/>
      <c r="C210" s="117" t="s">
        <v>143</v>
      </c>
      <c r="D210" s="69" t="s">
        <v>232</v>
      </c>
      <c r="E210" s="145">
        <v>1300</v>
      </c>
      <c r="F210" s="145">
        <v>1300</v>
      </c>
      <c r="G210" s="48">
        <v>1300</v>
      </c>
      <c r="H210" s="32">
        <v>1300</v>
      </c>
      <c r="I210" s="32">
        <v>1300</v>
      </c>
      <c r="J210" s="48">
        <v>1400</v>
      </c>
      <c r="K210" s="32">
        <v>1300</v>
      </c>
      <c r="L210" s="383">
        <v>1300</v>
      </c>
    </row>
    <row r="211" spans="1:12" ht="15">
      <c r="A211" s="354">
        <v>635</v>
      </c>
      <c r="B211" s="114"/>
      <c r="C211" s="120"/>
      <c r="D211" s="114" t="s">
        <v>134</v>
      </c>
      <c r="E211" s="10">
        <f>SUM(E212:E213)</f>
        <v>2500</v>
      </c>
      <c r="F211" s="10">
        <f>SUM(F212:F213)</f>
        <v>2500</v>
      </c>
      <c r="G211" s="10">
        <f aca="true" t="shared" si="16" ref="G211:L211">G212+G213</f>
        <v>2500</v>
      </c>
      <c r="H211" s="10">
        <f t="shared" si="16"/>
        <v>2500</v>
      </c>
      <c r="I211" s="10">
        <f t="shared" si="16"/>
        <v>1200</v>
      </c>
      <c r="J211" s="10">
        <f t="shared" si="16"/>
        <v>2000</v>
      </c>
      <c r="K211" s="10">
        <f t="shared" si="16"/>
        <v>2000</v>
      </c>
      <c r="L211" s="314">
        <f t="shared" si="16"/>
        <v>2000</v>
      </c>
    </row>
    <row r="212" spans="1:12" ht="15">
      <c r="A212" s="320">
        <v>635006</v>
      </c>
      <c r="B212" s="15">
        <v>6</v>
      </c>
      <c r="C212" s="129" t="s">
        <v>143</v>
      </c>
      <c r="D212" s="44" t="s">
        <v>233</v>
      </c>
      <c r="E212" s="67">
        <v>1500</v>
      </c>
      <c r="F212" s="67">
        <v>1500</v>
      </c>
      <c r="G212" s="67">
        <v>1500</v>
      </c>
      <c r="H212" s="67">
        <v>1500</v>
      </c>
      <c r="I212" s="67">
        <v>1000</v>
      </c>
      <c r="J212" s="67">
        <v>2000</v>
      </c>
      <c r="K212" s="67">
        <v>2000</v>
      </c>
      <c r="L212" s="382">
        <v>2000</v>
      </c>
    </row>
    <row r="213" spans="1:12" ht="15">
      <c r="A213" s="322">
        <v>635006</v>
      </c>
      <c r="B213" s="17">
        <v>10</v>
      </c>
      <c r="C213" s="117" t="s">
        <v>143</v>
      </c>
      <c r="D213" s="69" t="s">
        <v>234</v>
      </c>
      <c r="E213" s="67">
        <v>1000</v>
      </c>
      <c r="F213" s="67">
        <v>1000</v>
      </c>
      <c r="G213" s="67">
        <v>1000</v>
      </c>
      <c r="H213" s="67">
        <v>1000</v>
      </c>
      <c r="I213" s="67">
        <v>200</v>
      </c>
      <c r="J213" s="67"/>
      <c r="K213" s="67"/>
      <c r="L213" s="382"/>
    </row>
    <row r="214" spans="1:12" ht="15">
      <c r="A214" s="313">
        <v>637</v>
      </c>
      <c r="B214" s="9"/>
      <c r="C214" s="120"/>
      <c r="D214" s="114" t="s">
        <v>147</v>
      </c>
      <c r="E214" s="10">
        <f>SUM(E215:E217)</f>
        <v>81342</v>
      </c>
      <c r="F214" s="10">
        <f>SUM(F215:F217)</f>
        <v>81342</v>
      </c>
      <c r="G214" s="10">
        <f aca="true" t="shared" si="17" ref="G214:L214">G215+G216+G217</f>
        <v>150000</v>
      </c>
      <c r="H214" s="10">
        <f t="shared" si="17"/>
        <v>93392</v>
      </c>
      <c r="I214" s="10">
        <f t="shared" si="17"/>
        <v>100000</v>
      </c>
      <c r="J214" s="10">
        <f t="shared" si="17"/>
        <v>65800</v>
      </c>
      <c r="K214" s="10">
        <f t="shared" si="17"/>
        <v>65000</v>
      </c>
      <c r="L214" s="314">
        <f t="shared" si="17"/>
        <v>65000</v>
      </c>
    </row>
    <row r="215" spans="1:12" ht="15">
      <c r="A215" s="318">
        <v>637004</v>
      </c>
      <c r="B215" s="13">
        <v>1</v>
      </c>
      <c r="C215" s="130" t="s">
        <v>227</v>
      </c>
      <c r="D215" s="74" t="s">
        <v>235</v>
      </c>
      <c r="E215" s="119">
        <v>81342</v>
      </c>
      <c r="F215" s="119">
        <v>81342</v>
      </c>
      <c r="G215" s="145">
        <v>150000</v>
      </c>
      <c r="H215" s="145">
        <v>93392</v>
      </c>
      <c r="I215" s="145">
        <v>100000</v>
      </c>
      <c r="J215" s="145">
        <v>65800</v>
      </c>
      <c r="K215" s="119">
        <v>65000</v>
      </c>
      <c r="L215" s="402">
        <v>65000</v>
      </c>
    </row>
    <row r="216" spans="1:12" ht="0.75" customHeight="1">
      <c r="A216" s="369">
        <v>637027</v>
      </c>
      <c r="B216" s="199"/>
      <c r="C216" s="200" t="s">
        <v>227</v>
      </c>
      <c r="D216" s="201" t="s">
        <v>224</v>
      </c>
      <c r="E216" s="364"/>
      <c r="F216" s="364"/>
      <c r="G216" s="202">
        <v>0</v>
      </c>
      <c r="H216" s="202">
        <v>0</v>
      </c>
      <c r="I216" s="202">
        <v>0</v>
      </c>
      <c r="J216" s="202">
        <v>0</v>
      </c>
      <c r="K216" s="365">
        <v>0</v>
      </c>
      <c r="L216" s="403">
        <v>0</v>
      </c>
    </row>
    <row r="217" spans="1:12" ht="1.5" customHeight="1" hidden="1">
      <c r="A217" s="331">
        <v>637031</v>
      </c>
      <c r="B217" s="43"/>
      <c r="C217" s="113" t="s">
        <v>227</v>
      </c>
      <c r="D217" s="47" t="s">
        <v>27</v>
      </c>
      <c r="E217" s="32"/>
      <c r="F217" s="32"/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83">
        <v>0</v>
      </c>
    </row>
    <row r="218" spans="1:12" ht="15.75" thickBot="1">
      <c r="A218" s="361"/>
      <c r="B218" s="150"/>
      <c r="C218" s="167"/>
      <c r="D218" s="168"/>
      <c r="G218" s="151"/>
      <c r="H218" s="151"/>
      <c r="I218" s="151"/>
      <c r="J218" s="151"/>
      <c r="K218" s="48"/>
      <c r="L218" s="399"/>
    </row>
    <row r="219" spans="1:12" ht="15.75" thickBot="1">
      <c r="A219" s="104" t="s">
        <v>236</v>
      </c>
      <c r="B219" s="25"/>
      <c r="C219" s="154"/>
      <c r="D219" s="153" t="s">
        <v>237</v>
      </c>
      <c r="E219" s="102">
        <f>SUM(E220+E231+E234+E229)</f>
        <v>1755</v>
      </c>
      <c r="F219" s="102">
        <f>SUM(F220+F231+F234+F229)</f>
        <v>1755</v>
      </c>
      <c r="G219" s="102">
        <f>G220+G231+G234</f>
        <v>3785</v>
      </c>
      <c r="H219" s="102">
        <f>H220+H231+H234+H229</f>
        <v>3785</v>
      </c>
      <c r="I219" s="102">
        <f>I220+I231+I234+I229</f>
        <v>3635</v>
      </c>
      <c r="J219" s="102">
        <f>J220+J231+J234+J229</f>
        <v>2285</v>
      </c>
      <c r="K219" s="102">
        <f>K220+K231+K234+K229</f>
        <v>2035</v>
      </c>
      <c r="L219" s="27">
        <f>L220+L231+L234+L229</f>
        <v>2023</v>
      </c>
    </row>
    <row r="220" spans="1:12" ht="15">
      <c r="A220" s="357">
        <v>62</v>
      </c>
      <c r="B220" s="107"/>
      <c r="C220" s="203"/>
      <c r="D220" s="171" t="s">
        <v>85</v>
      </c>
      <c r="E220" s="106">
        <f>SUM(E221:E228)</f>
        <v>5</v>
      </c>
      <c r="F220" s="106">
        <f>SUM(F221:F228)</f>
        <v>5</v>
      </c>
      <c r="G220" s="106">
        <f aca="true" t="shared" si="18" ref="G220:L220">SUM(G221:G228)</f>
        <v>285</v>
      </c>
      <c r="H220" s="106">
        <f t="shared" si="18"/>
        <v>285</v>
      </c>
      <c r="I220" s="106">
        <f t="shared" si="18"/>
        <v>285</v>
      </c>
      <c r="J220" s="106">
        <f t="shared" si="18"/>
        <v>285</v>
      </c>
      <c r="K220" s="106">
        <f t="shared" si="18"/>
        <v>285</v>
      </c>
      <c r="L220" s="391">
        <f t="shared" si="18"/>
        <v>285</v>
      </c>
    </row>
    <row r="221" spans="1:12" ht="15">
      <c r="A221" s="318">
        <v>621000</v>
      </c>
      <c r="B221" s="31"/>
      <c r="C221" s="126" t="s">
        <v>217</v>
      </c>
      <c r="D221" s="74" t="s">
        <v>86</v>
      </c>
      <c r="E221" s="12"/>
      <c r="F221" s="12"/>
      <c r="G221" s="30">
        <v>75</v>
      </c>
      <c r="H221" s="30">
        <v>75</v>
      </c>
      <c r="I221" s="30">
        <v>75</v>
      </c>
      <c r="J221" s="30">
        <v>75</v>
      </c>
      <c r="K221" s="30">
        <v>75</v>
      </c>
      <c r="L221" s="330">
        <v>75</v>
      </c>
    </row>
    <row r="222" spans="1:12" ht="1.5" customHeight="1" hidden="1">
      <c r="A222" s="320">
        <v>623000</v>
      </c>
      <c r="B222" s="15"/>
      <c r="C222" s="112" t="s">
        <v>217</v>
      </c>
      <c r="D222" s="44" t="s">
        <v>87</v>
      </c>
      <c r="E222" s="14"/>
      <c r="F222" s="14"/>
      <c r="G222" s="14"/>
      <c r="H222" s="14">
        <v>0</v>
      </c>
      <c r="I222" s="14"/>
      <c r="J222" s="14"/>
      <c r="K222" s="14">
        <v>0</v>
      </c>
      <c r="L222" s="321">
        <v>0</v>
      </c>
    </row>
    <row r="223" spans="1:12" ht="15">
      <c r="A223" s="320">
        <v>625001</v>
      </c>
      <c r="B223" s="15"/>
      <c r="C223" s="112" t="s">
        <v>217</v>
      </c>
      <c r="D223" s="44" t="s">
        <v>88</v>
      </c>
      <c r="E223" s="14"/>
      <c r="F223" s="14"/>
      <c r="G223" s="14">
        <v>11</v>
      </c>
      <c r="H223" s="14">
        <v>11</v>
      </c>
      <c r="I223" s="14">
        <v>11</v>
      </c>
      <c r="J223" s="14">
        <v>11</v>
      </c>
      <c r="K223" s="14">
        <v>11</v>
      </c>
      <c r="L223" s="321">
        <v>11</v>
      </c>
    </row>
    <row r="224" spans="1:12" ht="15">
      <c r="A224" s="320">
        <v>625002</v>
      </c>
      <c r="B224" s="15"/>
      <c r="C224" s="112" t="s">
        <v>217</v>
      </c>
      <c r="D224" s="44" t="s">
        <v>89</v>
      </c>
      <c r="E224" s="14"/>
      <c r="F224" s="14"/>
      <c r="G224" s="14">
        <v>105</v>
      </c>
      <c r="H224" s="14">
        <v>105</v>
      </c>
      <c r="I224" s="14">
        <v>105</v>
      </c>
      <c r="J224" s="14">
        <v>105</v>
      </c>
      <c r="K224" s="14">
        <v>105</v>
      </c>
      <c r="L224" s="321">
        <v>105</v>
      </c>
    </row>
    <row r="225" spans="1:12" ht="15">
      <c r="A225" s="318">
        <v>625003</v>
      </c>
      <c r="B225" s="13"/>
      <c r="C225" s="110" t="s">
        <v>217</v>
      </c>
      <c r="D225" s="74" t="s">
        <v>90</v>
      </c>
      <c r="E225" s="12">
        <v>5</v>
      </c>
      <c r="F225" s="12">
        <v>5</v>
      </c>
      <c r="G225" s="14">
        <v>28</v>
      </c>
      <c r="H225" s="14">
        <v>28</v>
      </c>
      <c r="I225" s="14">
        <v>28</v>
      </c>
      <c r="J225" s="14">
        <v>28</v>
      </c>
      <c r="K225" s="14">
        <v>28</v>
      </c>
      <c r="L225" s="321">
        <v>28</v>
      </c>
    </row>
    <row r="226" spans="1:12" ht="15">
      <c r="A226" s="320">
        <v>625004</v>
      </c>
      <c r="B226" s="15"/>
      <c r="C226" s="112" t="s">
        <v>217</v>
      </c>
      <c r="D226" s="44" t="s">
        <v>91</v>
      </c>
      <c r="E226" s="14"/>
      <c r="F226" s="14"/>
      <c r="G226" s="14">
        <v>20</v>
      </c>
      <c r="H226" s="14">
        <v>20</v>
      </c>
      <c r="I226" s="14">
        <v>20</v>
      </c>
      <c r="J226" s="14">
        <v>20</v>
      </c>
      <c r="K226" s="14">
        <v>20</v>
      </c>
      <c r="L226" s="321">
        <v>20</v>
      </c>
    </row>
    <row r="227" spans="1:12" ht="15">
      <c r="A227" s="331">
        <v>625005</v>
      </c>
      <c r="B227" s="23"/>
      <c r="C227" s="112" t="s">
        <v>217</v>
      </c>
      <c r="D227" s="47" t="s">
        <v>92</v>
      </c>
      <c r="E227" s="19"/>
      <c r="F227" s="19"/>
      <c r="G227" s="14">
        <v>10</v>
      </c>
      <c r="H227" s="14">
        <v>10</v>
      </c>
      <c r="I227" s="14">
        <v>10</v>
      </c>
      <c r="J227" s="14">
        <v>10</v>
      </c>
      <c r="K227" s="14">
        <v>10</v>
      </c>
      <c r="L227" s="321">
        <v>10</v>
      </c>
    </row>
    <row r="228" spans="1:12" ht="15">
      <c r="A228" s="328">
        <v>625007</v>
      </c>
      <c r="B228" s="148"/>
      <c r="C228" s="110" t="s">
        <v>217</v>
      </c>
      <c r="D228" s="43" t="s">
        <v>93</v>
      </c>
      <c r="E228" s="33"/>
      <c r="F228" s="33"/>
      <c r="G228" s="33">
        <v>36</v>
      </c>
      <c r="H228" s="33">
        <v>36</v>
      </c>
      <c r="I228" s="33">
        <v>36</v>
      </c>
      <c r="J228" s="33">
        <v>36</v>
      </c>
      <c r="K228" s="33">
        <v>36</v>
      </c>
      <c r="L228" s="384">
        <v>36</v>
      </c>
    </row>
    <row r="229" spans="1:12" ht="15">
      <c r="A229" s="357">
        <v>633</v>
      </c>
      <c r="B229" s="9"/>
      <c r="C229" s="135"/>
      <c r="D229" s="171" t="s">
        <v>102</v>
      </c>
      <c r="E229" s="10"/>
      <c r="F229" s="10"/>
      <c r="G229" s="10"/>
      <c r="H229" s="10">
        <v>50</v>
      </c>
      <c r="I229" s="10">
        <v>50</v>
      </c>
      <c r="J229" s="10"/>
      <c r="K229" s="10">
        <f>K230</f>
        <v>250</v>
      </c>
      <c r="L229" s="314">
        <f>L230</f>
        <v>238</v>
      </c>
    </row>
    <row r="230" spans="1:12" ht="14.25" customHeight="1">
      <c r="A230" s="356">
        <v>633006</v>
      </c>
      <c r="B230" s="115">
        <v>7</v>
      </c>
      <c r="C230" s="159" t="s">
        <v>217</v>
      </c>
      <c r="D230" s="69" t="s">
        <v>229</v>
      </c>
      <c r="E230" s="119"/>
      <c r="F230" s="119"/>
      <c r="G230" s="119"/>
      <c r="H230" s="119">
        <v>50</v>
      </c>
      <c r="I230" s="16">
        <v>50</v>
      </c>
      <c r="J230" s="119"/>
      <c r="K230" s="119">
        <v>250</v>
      </c>
      <c r="L230" s="323">
        <v>238</v>
      </c>
    </row>
    <row r="231" spans="1:12" ht="0.75" customHeight="1" hidden="1">
      <c r="A231" s="354">
        <v>635</v>
      </c>
      <c r="B231" s="9"/>
      <c r="C231" s="159"/>
      <c r="D231" s="114" t="s">
        <v>134</v>
      </c>
      <c r="E231" s="10">
        <f>E232+E233</f>
        <v>0</v>
      </c>
      <c r="F231" s="10">
        <f aca="true" t="shared" si="19" ref="F231:L231">F232+F233</f>
        <v>0</v>
      </c>
      <c r="G231" s="10">
        <f t="shared" si="19"/>
        <v>0</v>
      </c>
      <c r="H231" s="10">
        <f t="shared" si="19"/>
        <v>0</v>
      </c>
      <c r="I231" s="10">
        <f t="shared" si="19"/>
        <v>0</v>
      </c>
      <c r="J231" s="10">
        <f t="shared" si="19"/>
        <v>0</v>
      </c>
      <c r="K231" s="10">
        <f t="shared" si="19"/>
        <v>0</v>
      </c>
      <c r="L231" s="314">
        <f t="shared" si="19"/>
        <v>0</v>
      </c>
    </row>
    <row r="232" spans="1:12" ht="15" customHeight="1" hidden="1">
      <c r="A232" s="322">
        <v>635004</v>
      </c>
      <c r="B232" s="17"/>
      <c r="C232" s="135" t="s">
        <v>217</v>
      </c>
      <c r="D232" s="31" t="s">
        <v>238</v>
      </c>
      <c r="E232" s="19">
        <v>0</v>
      </c>
      <c r="F232" s="19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30">
        <v>0</v>
      </c>
    </row>
    <row r="233" spans="1:12" ht="15" customHeight="1" hidden="1">
      <c r="A233" s="322">
        <v>635006</v>
      </c>
      <c r="B233" s="17">
        <v>1</v>
      </c>
      <c r="C233" s="117" t="s">
        <v>217</v>
      </c>
      <c r="D233" s="69" t="s">
        <v>142</v>
      </c>
      <c r="E233" s="32">
        <v>0</v>
      </c>
      <c r="F233" s="32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323">
        <v>0</v>
      </c>
    </row>
    <row r="234" spans="1:12" ht="15">
      <c r="A234" s="313">
        <v>637</v>
      </c>
      <c r="B234" s="9"/>
      <c r="C234" s="120"/>
      <c r="D234" s="114" t="s">
        <v>147</v>
      </c>
      <c r="E234" s="10">
        <f>SUM(E235:E237)</f>
        <v>1750</v>
      </c>
      <c r="F234" s="10">
        <f>SUM(F235:F237)</f>
        <v>1750</v>
      </c>
      <c r="G234" s="10">
        <f aca="true" t="shared" si="20" ref="G234:L234">G235+G236+G237</f>
        <v>3500</v>
      </c>
      <c r="H234" s="10">
        <f t="shared" si="20"/>
        <v>3450</v>
      </c>
      <c r="I234" s="10">
        <f t="shared" si="20"/>
        <v>3300</v>
      </c>
      <c r="J234" s="10">
        <f t="shared" si="20"/>
        <v>2000</v>
      </c>
      <c r="K234" s="10">
        <f t="shared" si="20"/>
        <v>1500</v>
      </c>
      <c r="L234" s="314">
        <f t="shared" si="20"/>
        <v>1500</v>
      </c>
    </row>
    <row r="235" spans="1:12" ht="15">
      <c r="A235" s="318">
        <v>637004</v>
      </c>
      <c r="B235" s="13">
        <v>3</v>
      </c>
      <c r="C235" s="130" t="s">
        <v>217</v>
      </c>
      <c r="D235" s="74" t="s">
        <v>239</v>
      </c>
      <c r="E235" s="12">
        <v>1500</v>
      </c>
      <c r="F235" s="12">
        <v>1500</v>
      </c>
      <c r="G235" s="12">
        <v>2500</v>
      </c>
      <c r="H235" s="12">
        <v>2450</v>
      </c>
      <c r="I235" s="12">
        <v>2300</v>
      </c>
      <c r="J235" s="12">
        <v>1000</v>
      </c>
      <c r="K235" s="12">
        <v>500</v>
      </c>
      <c r="L235" s="319">
        <v>500</v>
      </c>
    </row>
    <row r="236" spans="1:12" ht="15">
      <c r="A236" s="320">
        <v>637004</v>
      </c>
      <c r="B236" s="15">
        <v>9</v>
      </c>
      <c r="C236" s="112" t="s">
        <v>217</v>
      </c>
      <c r="D236" s="15" t="s">
        <v>240</v>
      </c>
      <c r="E236" s="14">
        <v>250</v>
      </c>
      <c r="F236" s="14">
        <v>250</v>
      </c>
      <c r="G236" s="14">
        <v>250</v>
      </c>
      <c r="H236" s="14">
        <v>250</v>
      </c>
      <c r="I236" s="14">
        <v>250</v>
      </c>
      <c r="J236" s="14">
        <v>250</v>
      </c>
      <c r="K236" s="14">
        <v>250</v>
      </c>
      <c r="L236" s="321">
        <v>250</v>
      </c>
    </row>
    <row r="237" spans="1:12" ht="15">
      <c r="A237" s="322">
        <v>637027</v>
      </c>
      <c r="B237" s="69"/>
      <c r="C237" s="117" t="s">
        <v>217</v>
      </c>
      <c r="D237" s="17" t="s">
        <v>172</v>
      </c>
      <c r="E237" s="16"/>
      <c r="F237" s="16"/>
      <c r="G237" s="16">
        <v>750</v>
      </c>
      <c r="H237" s="16">
        <v>750</v>
      </c>
      <c r="I237" s="16">
        <v>750</v>
      </c>
      <c r="J237" s="16">
        <v>750</v>
      </c>
      <c r="K237" s="16">
        <v>750</v>
      </c>
      <c r="L237" s="323">
        <v>750</v>
      </c>
    </row>
    <row r="238" spans="1:12" ht="14.25" customHeight="1" thickBot="1">
      <c r="A238" s="362"/>
      <c r="B238" s="46"/>
      <c r="C238" s="149"/>
      <c r="D238" s="36"/>
      <c r="F238" s="152"/>
      <c r="G238" s="19"/>
      <c r="H238" s="19"/>
      <c r="I238" s="19"/>
      <c r="J238" s="19"/>
      <c r="K238" s="19"/>
      <c r="L238" s="332"/>
    </row>
    <row r="239" spans="1:12" ht="0.75" customHeight="1" hidden="1" thickBot="1">
      <c r="A239" s="443"/>
      <c r="B239" s="174"/>
      <c r="C239" s="149"/>
      <c r="D239" s="204" t="s">
        <v>241</v>
      </c>
      <c r="E239" s="102">
        <v>0</v>
      </c>
      <c r="F239" s="102">
        <v>0</v>
      </c>
      <c r="G239" s="27">
        <f aca="true" t="shared" si="21" ref="G239:L240">G240</f>
        <v>0</v>
      </c>
      <c r="H239" s="27">
        <f t="shared" si="21"/>
        <v>0</v>
      </c>
      <c r="I239" s="27">
        <f t="shared" si="21"/>
        <v>0</v>
      </c>
      <c r="J239" s="27">
        <f t="shared" si="21"/>
        <v>0</v>
      </c>
      <c r="K239" s="27">
        <f t="shared" si="21"/>
        <v>0</v>
      </c>
      <c r="L239" s="27">
        <f t="shared" si="21"/>
        <v>0</v>
      </c>
    </row>
    <row r="240" spans="1:12" ht="15" customHeight="1" hidden="1">
      <c r="A240" s="444">
        <v>637</v>
      </c>
      <c r="B240" s="206"/>
      <c r="C240" s="207"/>
      <c r="D240" s="208" t="s">
        <v>147</v>
      </c>
      <c r="E240" s="205">
        <v>0</v>
      </c>
      <c r="F240" s="205">
        <v>0</v>
      </c>
      <c r="G240" s="106">
        <f t="shared" si="21"/>
        <v>0</v>
      </c>
      <c r="H240" s="106">
        <f t="shared" si="21"/>
        <v>0</v>
      </c>
      <c r="I240" s="106">
        <f t="shared" si="21"/>
        <v>0</v>
      </c>
      <c r="J240" s="106">
        <f t="shared" si="21"/>
        <v>0</v>
      </c>
      <c r="K240" s="106">
        <f t="shared" si="21"/>
        <v>0</v>
      </c>
      <c r="L240" s="391">
        <f t="shared" si="21"/>
        <v>0</v>
      </c>
    </row>
    <row r="241" spans="1:12" ht="15.75" customHeight="1" hidden="1" thickBot="1">
      <c r="A241" s="362">
        <v>632</v>
      </c>
      <c r="B241" s="46"/>
      <c r="C241" s="149"/>
      <c r="D241" s="36" t="s">
        <v>95</v>
      </c>
      <c r="E241" s="35"/>
      <c r="F241" s="35"/>
      <c r="G241" s="19"/>
      <c r="H241" s="19"/>
      <c r="I241" s="19"/>
      <c r="J241" s="19"/>
      <c r="K241" s="19"/>
      <c r="L241" s="332"/>
    </row>
    <row r="242" spans="1:12" ht="15.75" thickBot="1">
      <c r="A242" s="24" t="s">
        <v>242</v>
      </c>
      <c r="B242" s="153"/>
      <c r="C242" s="154"/>
      <c r="D242" s="25" t="s">
        <v>243</v>
      </c>
      <c r="E242" s="102">
        <f>SUM(E243+E244+E247+E249)</f>
        <v>25400</v>
      </c>
      <c r="F242" s="102">
        <f>SUM(F243+F244+F247+F249)</f>
        <v>25400</v>
      </c>
      <c r="G242" s="102">
        <f aca="true" t="shared" si="22" ref="G242:L242">G243+G244+G247+G249</f>
        <v>34600</v>
      </c>
      <c r="H242" s="102">
        <f t="shared" si="22"/>
        <v>34600</v>
      </c>
      <c r="I242" s="102">
        <f t="shared" si="22"/>
        <v>26800</v>
      </c>
      <c r="J242" s="102">
        <f t="shared" si="22"/>
        <v>6650</v>
      </c>
      <c r="K242" s="102">
        <f t="shared" si="22"/>
        <v>6650</v>
      </c>
      <c r="L242" s="27">
        <f t="shared" si="22"/>
        <v>6350</v>
      </c>
    </row>
    <row r="243" spans="1:12" ht="15" customHeight="1" hidden="1">
      <c r="A243" s="439">
        <v>62</v>
      </c>
      <c r="B243" s="156"/>
      <c r="C243" s="157" t="s">
        <v>217</v>
      </c>
      <c r="D243" s="155" t="s">
        <v>85</v>
      </c>
      <c r="E243" s="158">
        <v>0</v>
      </c>
      <c r="F243" s="158">
        <v>0</v>
      </c>
      <c r="G243" s="158">
        <v>0</v>
      </c>
      <c r="H243" s="158">
        <v>0</v>
      </c>
      <c r="I243" s="158">
        <v>0</v>
      </c>
      <c r="J243" s="158">
        <v>0</v>
      </c>
      <c r="K243" s="158">
        <v>0</v>
      </c>
      <c r="L243" s="388">
        <v>0</v>
      </c>
    </row>
    <row r="244" spans="1:12" ht="15">
      <c r="A244" s="357">
        <v>632</v>
      </c>
      <c r="B244" s="171"/>
      <c r="C244" s="117"/>
      <c r="D244" s="107" t="s">
        <v>95</v>
      </c>
      <c r="E244" s="106">
        <f>SUM(E245:E246)</f>
        <v>25200</v>
      </c>
      <c r="F244" s="106">
        <f>SUM(F245:F246)</f>
        <v>25200</v>
      </c>
      <c r="G244" s="106">
        <v>34100</v>
      </c>
      <c r="H244" s="106">
        <v>34100</v>
      </c>
      <c r="I244" s="106">
        <v>26600</v>
      </c>
      <c r="J244" s="106">
        <f>SUM(J245:J246)</f>
        <v>6500</v>
      </c>
      <c r="K244" s="106">
        <f>K245+K246</f>
        <v>6500</v>
      </c>
      <c r="L244" s="391">
        <f>L245+L246</f>
        <v>6200</v>
      </c>
    </row>
    <row r="245" spans="1:12" ht="15">
      <c r="A245" s="329">
        <v>632001</v>
      </c>
      <c r="B245" s="66">
        <v>1</v>
      </c>
      <c r="C245" s="209" t="s">
        <v>217</v>
      </c>
      <c r="D245" s="31" t="s">
        <v>97</v>
      </c>
      <c r="E245" s="147">
        <v>1200</v>
      </c>
      <c r="F245" s="147">
        <v>1200</v>
      </c>
      <c r="G245" s="147">
        <v>2100</v>
      </c>
      <c r="H245" s="147">
        <v>2100</v>
      </c>
      <c r="I245" s="147">
        <v>1500</v>
      </c>
      <c r="J245" s="147">
        <v>1500</v>
      </c>
      <c r="K245" s="147">
        <v>1500</v>
      </c>
      <c r="L245" s="389">
        <v>1200</v>
      </c>
    </row>
    <row r="246" spans="1:12" ht="15">
      <c r="A246" s="328">
        <v>632002</v>
      </c>
      <c r="B246" s="124"/>
      <c r="C246" s="210" t="s">
        <v>217</v>
      </c>
      <c r="D246" s="43" t="s">
        <v>29</v>
      </c>
      <c r="E246" s="32">
        <v>24000</v>
      </c>
      <c r="F246" s="32">
        <v>24000</v>
      </c>
      <c r="G246" s="32">
        <v>32000</v>
      </c>
      <c r="H246" s="32">
        <v>32000</v>
      </c>
      <c r="I246" s="32">
        <v>25000</v>
      </c>
      <c r="J246" s="32">
        <v>5000</v>
      </c>
      <c r="K246" s="32">
        <v>5000</v>
      </c>
      <c r="L246" s="383">
        <v>5000</v>
      </c>
    </row>
    <row r="247" spans="1:12" ht="15">
      <c r="A247" s="367">
        <v>635</v>
      </c>
      <c r="B247" s="107"/>
      <c r="C247" s="108" t="s">
        <v>217</v>
      </c>
      <c r="D247" s="9" t="s">
        <v>134</v>
      </c>
      <c r="E247" s="10">
        <v>100</v>
      </c>
      <c r="F247" s="10">
        <v>100</v>
      </c>
      <c r="G247" s="10">
        <v>150</v>
      </c>
      <c r="H247" s="10">
        <v>150</v>
      </c>
      <c r="I247" s="10">
        <v>150</v>
      </c>
      <c r="J247" s="10">
        <v>150</v>
      </c>
      <c r="K247" s="10">
        <v>150</v>
      </c>
      <c r="L247" s="314">
        <v>150</v>
      </c>
    </row>
    <row r="248" spans="1:12" ht="15">
      <c r="A248" s="322">
        <v>635004</v>
      </c>
      <c r="B248" s="17">
        <v>4</v>
      </c>
      <c r="C248" s="117" t="s">
        <v>217</v>
      </c>
      <c r="D248" s="116" t="s">
        <v>245</v>
      </c>
      <c r="E248" s="147">
        <v>100</v>
      </c>
      <c r="F248" s="147">
        <v>100</v>
      </c>
      <c r="G248" s="119">
        <v>150</v>
      </c>
      <c r="H248" s="147">
        <v>150</v>
      </c>
      <c r="I248" s="119">
        <v>150</v>
      </c>
      <c r="J248" s="119">
        <v>150</v>
      </c>
      <c r="K248" s="119">
        <v>150</v>
      </c>
      <c r="L248" s="316">
        <v>150</v>
      </c>
    </row>
    <row r="249" spans="1:12" ht="15">
      <c r="A249" s="313">
        <v>637</v>
      </c>
      <c r="B249" s="9"/>
      <c r="C249" s="120"/>
      <c r="D249" s="114" t="s">
        <v>147</v>
      </c>
      <c r="E249" s="10">
        <v>100</v>
      </c>
      <c r="F249" s="10">
        <v>100</v>
      </c>
      <c r="G249" s="10">
        <v>350</v>
      </c>
      <c r="H249" s="10">
        <v>350</v>
      </c>
      <c r="I249" s="10">
        <v>50</v>
      </c>
      <c r="J249" s="10">
        <v>0</v>
      </c>
      <c r="K249" s="10">
        <v>0</v>
      </c>
      <c r="L249" s="314">
        <v>0</v>
      </c>
    </row>
    <row r="250" spans="1:12" ht="1.5" customHeight="1" hidden="1">
      <c r="A250" s="329">
        <v>637004</v>
      </c>
      <c r="B250" s="23"/>
      <c r="C250" s="133" t="s">
        <v>217</v>
      </c>
      <c r="D250" s="31" t="s">
        <v>244</v>
      </c>
      <c r="E250" s="211"/>
      <c r="F250" s="211"/>
      <c r="G250" s="30">
        <v>0</v>
      </c>
      <c r="H250" s="147">
        <v>0</v>
      </c>
      <c r="I250" s="30">
        <v>0</v>
      </c>
      <c r="J250" s="30">
        <v>0</v>
      </c>
      <c r="K250" s="147">
        <v>0</v>
      </c>
      <c r="L250" s="330">
        <v>0</v>
      </c>
    </row>
    <row r="251" spans="1:12" ht="15">
      <c r="A251" s="320">
        <v>633006</v>
      </c>
      <c r="B251" s="15">
        <v>7</v>
      </c>
      <c r="C251" s="112" t="s">
        <v>217</v>
      </c>
      <c r="D251" s="47" t="s">
        <v>102</v>
      </c>
      <c r="E251" s="375">
        <v>100</v>
      </c>
      <c r="F251" s="375">
        <v>100</v>
      </c>
      <c r="G251" s="48">
        <v>350</v>
      </c>
      <c r="H251" s="33">
        <v>350</v>
      </c>
      <c r="I251" s="32">
        <v>50</v>
      </c>
      <c r="J251" s="32">
        <v>0</v>
      </c>
      <c r="K251" s="33">
        <v>0</v>
      </c>
      <c r="L251" s="335">
        <v>0</v>
      </c>
    </row>
    <row r="252" spans="1:12" ht="15.75" thickBot="1">
      <c r="A252" s="361"/>
      <c r="B252" s="150"/>
      <c r="C252" s="167"/>
      <c r="D252" s="168"/>
      <c r="E252" s="193"/>
      <c r="F252" s="193"/>
      <c r="G252" s="151"/>
      <c r="H252" s="151"/>
      <c r="I252" s="48"/>
      <c r="J252" s="48"/>
      <c r="K252" s="151"/>
      <c r="L252" s="399"/>
    </row>
    <row r="253" spans="1:12" ht="15.75" thickBot="1">
      <c r="A253" s="104" t="s">
        <v>246</v>
      </c>
      <c r="B253" s="25"/>
      <c r="C253" s="154"/>
      <c r="D253" s="153" t="s">
        <v>247</v>
      </c>
      <c r="E253" s="102">
        <f>SUM(E254+E263+E265+E269+E267)</f>
        <v>16748</v>
      </c>
      <c r="F253" s="102">
        <f>SUM(F254+F263+F265+F269+F267)</f>
        <v>16748</v>
      </c>
      <c r="G253" s="102">
        <f aca="true" t="shared" si="23" ref="G253:L253">G254+G263+G265+G267+G269</f>
        <v>24048</v>
      </c>
      <c r="H253" s="102">
        <f t="shared" si="23"/>
        <v>25048</v>
      </c>
      <c r="I253" s="102">
        <f t="shared" si="23"/>
        <v>22504</v>
      </c>
      <c r="J253" s="102">
        <f t="shared" si="23"/>
        <v>24074</v>
      </c>
      <c r="K253" s="102">
        <f t="shared" si="23"/>
        <v>24074</v>
      </c>
      <c r="L253" s="27">
        <f t="shared" si="23"/>
        <v>23274</v>
      </c>
    </row>
    <row r="254" spans="1:12" ht="14.25" customHeight="1">
      <c r="A254" s="445">
        <v>62</v>
      </c>
      <c r="B254" s="155"/>
      <c r="C254" s="164"/>
      <c r="D254" s="155" t="s">
        <v>85</v>
      </c>
      <c r="E254" s="175">
        <v>298</v>
      </c>
      <c r="F254" s="175">
        <v>298</v>
      </c>
      <c r="G254" s="175">
        <v>298</v>
      </c>
      <c r="H254" s="175">
        <f>SUM(H255:H262)</f>
        <v>324</v>
      </c>
      <c r="I254" s="175">
        <f>SUM(I255:I262)</f>
        <v>324</v>
      </c>
      <c r="J254" s="175">
        <f>SUM(J255:J262)</f>
        <v>324</v>
      </c>
      <c r="K254" s="175">
        <f>SUM(K255:K262)</f>
        <v>324</v>
      </c>
      <c r="L254" s="392">
        <f>SUM(L255:L262)</f>
        <v>324</v>
      </c>
    </row>
    <row r="255" spans="1:12" ht="1.5" customHeight="1" hidden="1">
      <c r="A255" s="318">
        <v>621000</v>
      </c>
      <c r="B255" s="31"/>
      <c r="C255" s="110" t="s">
        <v>248</v>
      </c>
      <c r="D255" s="74" t="s">
        <v>86</v>
      </c>
      <c r="E255" s="12"/>
      <c r="F255" s="12"/>
      <c r="G255" s="30"/>
      <c r="H255" s="30"/>
      <c r="I255" s="30"/>
      <c r="J255" s="30"/>
      <c r="K255" s="30"/>
      <c r="L255" s="330"/>
    </row>
    <row r="256" spans="1:12" ht="15" customHeight="1" hidden="1">
      <c r="A256" s="320">
        <v>623000</v>
      </c>
      <c r="B256" s="15"/>
      <c r="C256" s="112" t="s">
        <v>248</v>
      </c>
      <c r="D256" s="44" t="s">
        <v>87</v>
      </c>
      <c r="E256" s="14"/>
      <c r="F256" s="14"/>
      <c r="G256" s="14"/>
      <c r="H256" s="14"/>
      <c r="I256" s="14"/>
      <c r="J256" s="14"/>
      <c r="K256" s="14"/>
      <c r="L256" s="321"/>
    </row>
    <row r="257" spans="1:12" ht="15" customHeight="1" hidden="1">
      <c r="A257" s="320">
        <v>625001</v>
      </c>
      <c r="B257" s="15"/>
      <c r="C257" s="112" t="s">
        <v>248</v>
      </c>
      <c r="D257" s="44" t="s">
        <v>88</v>
      </c>
      <c r="E257" s="14"/>
      <c r="F257" s="14"/>
      <c r="G257" s="14"/>
      <c r="H257" s="14"/>
      <c r="I257" s="14"/>
      <c r="J257" s="14"/>
      <c r="K257" s="14"/>
      <c r="L257" s="321"/>
    </row>
    <row r="258" spans="1:12" ht="15">
      <c r="A258" s="320">
        <v>625002</v>
      </c>
      <c r="B258" s="15"/>
      <c r="C258" s="112" t="s">
        <v>248</v>
      </c>
      <c r="D258" s="44" t="s">
        <v>89</v>
      </c>
      <c r="E258" s="14">
        <v>231</v>
      </c>
      <c r="F258" s="14">
        <v>231</v>
      </c>
      <c r="G258" s="14">
        <v>231</v>
      </c>
      <c r="H258" s="14">
        <v>231</v>
      </c>
      <c r="I258" s="14">
        <v>231</v>
      </c>
      <c r="J258" s="14">
        <v>231</v>
      </c>
      <c r="K258" s="14">
        <v>231</v>
      </c>
      <c r="L258" s="321">
        <v>231</v>
      </c>
    </row>
    <row r="259" spans="1:12" ht="15">
      <c r="A259" s="318">
        <v>625003</v>
      </c>
      <c r="B259" s="13"/>
      <c r="C259" s="111" t="s">
        <v>248</v>
      </c>
      <c r="D259" s="74" t="s">
        <v>90</v>
      </c>
      <c r="E259" s="12">
        <v>14</v>
      </c>
      <c r="F259" s="12">
        <v>14</v>
      </c>
      <c r="G259" s="14">
        <v>14</v>
      </c>
      <c r="H259" s="14">
        <v>14</v>
      </c>
      <c r="I259" s="14">
        <v>14</v>
      </c>
      <c r="J259" s="14">
        <v>14</v>
      </c>
      <c r="K259" s="14">
        <v>14</v>
      </c>
      <c r="L259" s="321">
        <v>14</v>
      </c>
    </row>
    <row r="260" spans="1:12" ht="1.5" customHeight="1" hidden="1">
      <c r="A260" s="320">
        <v>625004</v>
      </c>
      <c r="B260" s="15"/>
      <c r="C260" s="112" t="s">
        <v>248</v>
      </c>
      <c r="D260" s="44" t="s">
        <v>91</v>
      </c>
      <c r="E260" s="14"/>
      <c r="F260" s="14"/>
      <c r="G260" s="14"/>
      <c r="H260" s="14"/>
      <c r="I260" s="14"/>
      <c r="J260" s="14">
        <v>0</v>
      </c>
      <c r="K260" s="14">
        <v>0</v>
      </c>
      <c r="L260" s="321"/>
    </row>
    <row r="261" spans="1:12" ht="15" customHeight="1" hidden="1">
      <c r="A261" s="331">
        <v>625005</v>
      </c>
      <c r="B261" s="23"/>
      <c r="C261" s="112" t="s">
        <v>248</v>
      </c>
      <c r="D261" s="47" t="s">
        <v>92</v>
      </c>
      <c r="E261" s="19"/>
      <c r="F261" s="19"/>
      <c r="G261" s="14"/>
      <c r="H261" s="14"/>
      <c r="I261" s="14"/>
      <c r="J261" s="14">
        <v>0</v>
      </c>
      <c r="K261" s="14">
        <v>0</v>
      </c>
      <c r="L261" s="321"/>
    </row>
    <row r="262" spans="1:12" ht="15">
      <c r="A262" s="368">
        <v>625007</v>
      </c>
      <c r="B262" s="148"/>
      <c r="C262" s="110" t="s">
        <v>248</v>
      </c>
      <c r="D262" s="128" t="s">
        <v>93</v>
      </c>
      <c r="E262" s="33">
        <v>120</v>
      </c>
      <c r="F262" s="33">
        <v>120</v>
      </c>
      <c r="G262" s="33">
        <v>53</v>
      </c>
      <c r="H262" s="33">
        <v>79</v>
      </c>
      <c r="I262" s="33">
        <v>79</v>
      </c>
      <c r="J262" s="33">
        <v>79</v>
      </c>
      <c r="K262" s="33">
        <v>79</v>
      </c>
      <c r="L262" s="384">
        <v>79</v>
      </c>
    </row>
    <row r="263" spans="1:12" ht="15">
      <c r="A263" s="313">
        <v>632</v>
      </c>
      <c r="B263" s="9"/>
      <c r="C263" s="135"/>
      <c r="D263" s="114" t="s">
        <v>249</v>
      </c>
      <c r="E263" s="11">
        <v>13000</v>
      </c>
      <c r="F263" s="11">
        <v>13000</v>
      </c>
      <c r="G263" s="11">
        <v>21000</v>
      </c>
      <c r="H263" s="11">
        <v>21000</v>
      </c>
      <c r="I263" s="11">
        <v>20000</v>
      </c>
      <c r="J263" s="11">
        <f>J264</f>
        <v>21000</v>
      </c>
      <c r="K263" s="11">
        <f>K264</f>
        <v>21000</v>
      </c>
      <c r="L263" s="317">
        <f>L264</f>
        <v>21000</v>
      </c>
    </row>
    <row r="264" spans="1:12" ht="15">
      <c r="A264" s="322">
        <v>632001</v>
      </c>
      <c r="B264" s="17">
        <v>1</v>
      </c>
      <c r="C264" s="117" t="s">
        <v>248</v>
      </c>
      <c r="D264" s="69" t="s">
        <v>97</v>
      </c>
      <c r="E264" s="125">
        <v>13000</v>
      </c>
      <c r="F264" s="125">
        <v>13000</v>
      </c>
      <c r="G264" s="125">
        <v>21000</v>
      </c>
      <c r="H264" s="125">
        <v>21000</v>
      </c>
      <c r="I264" s="125">
        <v>21000</v>
      </c>
      <c r="J264" s="125">
        <v>21000</v>
      </c>
      <c r="K264" s="125">
        <v>21000</v>
      </c>
      <c r="L264" s="387">
        <v>21000</v>
      </c>
    </row>
    <row r="265" spans="1:12" ht="15">
      <c r="A265" s="367">
        <v>633</v>
      </c>
      <c r="B265" s="107"/>
      <c r="C265" s="117"/>
      <c r="D265" s="171" t="s">
        <v>102</v>
      </c>
      <c r="E265" s="109">
        <v>1700</v>
      </c>
      <c r="F265" s="109">
        <v>1700</v>
      </c>
      <c r="G265" s="109">
        <v>1000</v>
      </c>
      <c r="H265" s="109">
        <v>2000</v>
      </c>
      <c r="I265" s="109">
        <v>500</v>
      </c>
      <c r="J265" s="109">
        <f>J266</f>
        <v>1000</v>
      </c>
      <c r="K265" s="109">
        <f>K266</f>
        <v>1000</v>
      </c>
      <c r="L265" s="381">
        <f>L266</f>
        <v>200</v>
      </c>
    </row>
    <row r="266" spans="1:12" ht="15">
      <c r="A266" s="322">
        <v>633006</v>
      </c>
      <c r="B266" s="17">
        <v>7</v>
      </c>
      <c r="C266" s="117" t="s">
        <v>248</v>
      </c>
      <c r="D266" s="69" t="s">
        <v>229</v>
      </c>
      <c r="E266" s="125">
        <v>1700</v>
      </c>
      <c r="F266" s="125">
        <v>1700</v>
      </c>
      <c r="G266" s="125">
        <v>1000</v>
      </c>
      <c r="H266" s="125">
        <v>2000</v>
      </c>
      <c r="I266" s="125">
        <v>2000</v>
      </c>
      <c r="J266" s="556">
        <v>1000</v>
      </c>
      <c r="K266" s="556">
        <v>1000</v>
      </c>
      <c r="L266" s="557">
        <v>200</v>
      </c>
    </row>
    <row r="267" spans="1:12" ht="15">
      <c r="A267" s="354">
        <v>635</v>
      </c>
      <c r="B267" s="9"/>
      <c r="C267" s="135"/>
      <c r="D267" s="9" t="s">
        <v>134</v>
      </c>
      <c r="E267" s="10">
        <v>100</v>
      </c>
      <c r="F267" s="10">
        <v>100</v>
      </c>
      <c r="G267" s="109">
        <v>100</v>
      </c>
      <c r="H267" s="109">
        <v>74</v>
      </c>
      <c r="I267" s="109">
        <v>30</v>
      </c>
      <c r="J267" s="109">
        <f>J268</f>
        <v>100</v>
      </c>
      <c r="K267" s="109">
        <f>K268</f>
        <v>100</v>
      </c>
      <c r="L267" s="381">
        <f>L268</f>
        <v>100</v>
      </c>
    </row>
    <row r="268" spans="1:14" ht="15">
      <c r="A268" s="356">
        <v>635006</v>
      </c>
      <c r="B268" s="17"/>
      <c r="C268" s="117" t="s">
        <v>248</v>
      </c>
      <c r="D268" s="69" t="s">
        <v>250</v>
      </c>
      <c r="E268" s="16">
        <v>100</v>
      </c>
      <c r="F268" s="16">
        <v>100</v>
      </c>
      <c r="G268" s="125">
        <v>100</v>
      </c>
      <c r="H268" s="125">
        <v>74</v>
      </c>
      <c r="I268" s="125">
        <v>50</v>
      </c>
      <c r="J268" s="125">
        <v>100</v>
      </c>
      <c r="K268" s="125">
        <v>100</v>
      </c>
      <c r="L268" s="387">
        <v>100</v>
      </c>
      <c r="N268" s="344"/>
    </row>
    <row r="269" spans="1:12" ht="15">
      <c r="A269" s="357">
        <v>637</v>
      </c>
      <c r="B269" s="107"/>
      <c r="C269" s="117"/>
      <c r="D269" s="171" t="s">
        <v>147</v>
      </c>
      <c r="E269" s="106">
        <v>1650</v>
      </c>
      <c r="F269" s="106">
        <v>1650</v>
      </c>
      <c r="G269" s="106">
        <f aca="true" t="shared" si="24" ref="G269:L269">G270</f>
        <v>1650</v>
      </c>
      <c r="H269" s="106">
        <f t="shared" si="24"/>
        <v>1650</v>
      </c>
      <c r="I269" s="106">
        <f t="shared" si="24"/>
        <v>1650</v>
      </c>
      <c r="J269" s="106">
        <f t="shared" si="24"/>
        <v>1650</v>
      </c>
      <c r="K269" s="106">
        <f t="shared" si="24"/>
        <v>1650</v>
      </c>
      <c r="L269" s="391">
        <f t="shared" si="24"/>
        <v>1650</v>
      </c>
    </row>
    <row r="270" spans="1:12" ht="15">
      <c r="A270" s="322">
        <v>637027</v>
      </c>
      <c r="B270" s="17"/>
      <c r="C270" s="117" t="s">
        <v>248</v>
      </c>
      <c r="D270" s="69" t="s">
        <v>172</v>
      </c>
      <c r="E270" s="125">
        <v>1650</v>
      </c>
      <c r="F270" s="125">
        <v>1650</v>
      </c>
      <c r="G270" s="125">
        <v>1650</v>
      </c>
      <c r="H270" s="125">
        <v>1650</v>
      </c>
      <c r="I270" s="125">
        <v>1650</v>
      </c>
      <c r="J270" s="125">
        <v>1650</v>
      </c>
      <c r="K270" s="125">
        <v>1650</v>
      </c>
      <c r="L270" s="387">
        <v>1650</v>
      </c>
    </row>
    <row r="271" spans="1:12" ht="15.75" thickBot="1">
      <c r="A271" s="442"/>
      <c r="B271" s="173"/>
      <c r="C271" s="167"/>
      <c r="D271" s="173"/>
      <c r="F271" s="193"/>
      <c r="G271" s="240"/>
      <c r="H271" s="212"/>
      <c r="I271" s="212"/>
      <c r="J271" s="212"/>
      <c r="K271" s="212"/>
      <c r="L271" s="404"/>
    </row>
    <row r="272" spans="1:12" ht="15.75" thickBot="1">
      <c r="A272" s="104" t="s">
        <v>251</v>
      </c>
      <c r="B272" s="153"/>
      <c r="C272" s="154"/>
      <c r="D272" s="153" t="s">
        <v>252</v>
      </c>
      <c r="E272" s="105">
        <f>E282+E286+E291+E294+E273</f>
        <v>18768</v>
      </c>
      <c r="F272" s="105">
        <f>F282+F286+F291+F294+F273</f>
        <v>18768</v>
      </c>
      <c r="G272" s="105">
        <f aca="true" t="shared" si="25" ref="G272:L272">G273+G282+G286+G291+G294</f>
        <v>21743</v>
      </c>
      <c r="H272" s="105">
        <f t="shared" si="25"/>
        <v>21743</v>
      </c>
      <c r="I272" s="105">
        <f t="shared" si="25"/>
        <v>16511</v>
      </c>
      <c r="J272" s="105">
        <f t="shared" si="25"/>
        <v>19851</v>
      </c>
      <c r="K272" s="105">
        <f t="shared" si="25"/>
        <v>19341</v>
      </c>
      <c r="L272" s="87">
        <f t="shared" si="25"/>
        <v>19451</v>
      </c>
    </row>
    <row r="273" spans="1:12" ht="15">
      <c r="A273" s="446">
        <v>62</v>
      </c>
      <c r="B273" s="213"/>
      <c r="C273" s="214"/>
      <c r="D273" s="155" t="s">
        <v>85</v>
      </c>
      <c r="E273" s="158">
        <f>SUM(E274:E281)</f>
        <v>631</v>
      </c>
      <c r="F273" s="158">
        <f aca="true" t="shared" si="26" ref="F273:L273">SUM(F274:F281)</f>
        <v>631</v>
      </c>
      <c r="G273" s="215">
        <f t="shared" si="26"/>
        <v>831</v>
      </c>
      <c r="H273" s="215">
        <f t="shared" si="26"/>
        <v>831</v>
      </c>
      <c r="I273" s="215">
        <f t="shared" si="26"/>
        <v>831</v>
      </c>
      <c r="J273" s="215">
        <f t="shared" si="26"/>
        <v>831</v>
      </c>
      <c r="K273" s="215">
        <f t="shared" si="26"/>
        <v>631</v>
      </c>
      <c r="L273" s="405">
        <f t="shared" si="26"/>
        <v>631</v>
      </c>
    </row>
    <row r="274" spans="1:12" ht="15">
      <c r="A274" s="318">
        <v>621000</v>
      </c>
      <c r="B274" s="13"/>
      <c r="C274" s="136" t="s">
        <v>253</v>
      </c>
      <c r="D274" s="13" t="s">
        <v>86</v>
      </c>
      <c r="E274" s="12">
        <v>180</v>
      </c>
      <c r="F274" s="12">
        <v>180</v>
      </c>
      <c r="G274" s="30">
        <v>236</v>
      </c>
      <c r="H274" s="30">
        <v>236</v>
      </c>
      <c r="I274" s="30">
        <v>236</v>
      </c>
      <c r="J274" s="30">
        <v>236</v>
      </c>
      <c r="K274" s="30">
        <v>180</v>
      </c>
      <c r="L274" s="330">
        <v>180</v>
      </c>
    </row>
    <row r="275" spans="1:12" ht="0.75" customHeight="1">
      <c r="A275" s="320">
        <v>623000</v>
      </c>
      <c r="B275" s="15"/>
      <c r="C275" s="136" t="s">
        <v>253</v>
      </c>
      <c r="D275" s="15" t="s">
        <v>87</v>
      </c>
      <c r="E275" s="14"/>
      <c r="F275" s="14"/>
      <c r="G275" s="14">
        <v>0</v>
      </c>
      <c r="H275" s="14">
        <v>0</v>
      </c>
      <c r="I275" s="14"/>
      <c r="J275" s="14">
        <v>0</v>
      </c>
      <c r="K275" s="14">
        <v>0</v>
      </c>
      <c r="L275" s="321">
        <v>0</v>
      </c>
    </row>
    <row r="276" spans="1:12" ht="15">
      <c r="A276" s="320">
        <v>625001</v>
      </c>
      <c r="B276" s="15"/>
      <c r="C276" s="136" t="s">
        <v>253</v>
      </c>
      <c r="D276" s="15" t="s">
        <v>88</v>
      </c>
      <c r="E276" s="14">
        <v>26</v>
      </c>
      <c r="F276" s="14">
        <v>26</v>
      </c>
      <c r="G276" s="14">
        <v>35</v>
      </c>
      <c r="H276" s="14">
        <v>35</v>
      </c>
      <c r="I276" s="14">
        <v>35</v>
      </c>
      <c r="J276" s="14">
        <v>35</v>
      </c>
      <c r="K276" s="14">
        <v>26</v>
      </c>
      <c r="L276" s="321">
        <v>26</v>
      </c>
    </row>
    <row r="277" spans="1:12" ht="15">
      <c r="A277" s="320">
        <v>625002</v>
      </c>
      <c r="B277" s="15"/>
      <c r="C277" s="136" t="s">
        <v>253</v>
      </c>
      <c r="D277" s="15" t="s">
        <v>89</v>
      </c>
      <c r="E277" s="14">
        <v>252</v>
      </c>
      <c r="F277" s="14">
        <v>252</v>
      </c>
      <c r="G277" s="14">
        <v>330</v>
      </c>
      <c r="H277" s="14">
        <v>330</v>
      </c>
      <c r="I277" s="14">
        <v>330</v>
      </c>
      <c r="J277" s="14">
        <v>330</v>
      </c>
      <c r="K277" s="14">
        <v>252</v>
      </c>
      <c r="L277" s="321">
        <v>252</v>
      </c>
    </row>
    <row r="278" spans="1:12" ht="15">
      <c r="A278" s="318">
        <v>625003</v>
      </c>
      <c r="B278" s="74"/>
      <c r="C278" s="136" t="s">
        <v>253</v>
      </c>
      <c r="D278" s="13" t="s">
        <v>90</v>
      </c>
      <c r="E278" s="12">
        <v>15</v>
      </c>
      <c r="F278" s="12">
        <v>15</v>
      </c>
      <c r="G278" s="14">
        <v>20</v>
      </c>
      <c r="H278" s="14">
        <v>20</v>
      </c>
      <c r="I278" s="14">
        <v>20</v>
      </c>
      <c r="J278" s="14">
        <v>20</v>
      </c>
      <c r="K278" s="14">
        <v>15</v>
      </c>
      <c r="L278" s="321">
        <v>15</v>
      </c>
    </row>
    <row r="279" spans="1:12" ht="15">
      <c r="A279" s="320">
        <v>625004</v>
      </c>
      <c r="B279" s="44"/>
      <c r="C279" s="136" t="s">
        <v>253</v>
      </c>
      <c r="D279" s="15" t="s">
        <v>91</v>
      </c>
      <c r="E279" s="14">
        <v>54</v>
      </c>
      <c r="F279" s="14">
        <v>54</v>
      </c>
      <c r="G279" s="14">
        <v>71</v>
      </c>
      <c r="H279" s="14">
        <v>71</v>
      </c>
      <c r="I279" s="14">
        <v>71</v>
      </c>
      <c r="J279" s="14">
        <v>71</v>
      </c>
      <c r="K279" s="14">
        <v>54</v>
      </c>
      <c r="L279" s="321">
        <v>54</v>
      </c>
    </row>
    <row r="280" spans="1:12" ht="15">
      <c r="A280" s="331">
        <v>625005</v>
      </c>
      <c r="B280" s="47"/>
      <c r="C280" s="136" t="s">
        <v>253</v>
      </c>
      <c r="D280" s="23" t="s">
        <v>92</v>
      </c>
      <c r="E280" s="19">
        <v>18</v>
      </c>
      <c r="F280" s="19">
        <v>18</v>
      </c>
      <c r="G280" s="14">
        <v>24</v>
      </c>
      <c r="H280" s="14">
        <v>24</v>
      </c>
      <c r="I280" s="14">
        <v>24</v>
      </c>
      <c r="J280" s="14">
        <v>24</v>
      </c>
      <c r="K280" s="14">
        <v>18</v>
      </c>
      <c r="L280" s="321">
        <v>18</v>
      </c>
    </row>
    <row r="281" spans="1:12" ht="15">
      <c r="A281" s="368">
        <v>625007</v>
      </c>
      <c r="B281" s="128"/>
      <c r="C281" s="136" t="s">
        <v>253</v>
      </c>
      <c r="D281" s="148" t="s">
        <v>93</v>
      </c>
      <c r="E281" s="33">
        <v>86</v>
      </c>
      <c r="F281" s="33">
        <v>86</v>
      </c>
      <c r="G281" s="14">
        <v>115</v>
      </c>
      <c r="H281" s="14">
        <v>115</v>
      </c>
      <c r="I281" s="14">
        <v>115</v>
      </c>
      <c r="J281" s="14">
        <v>115</v>
      </c>
      <c r="K281" s="14">
        <v>86</v>
      </c>
      <c r="L281" s="321">
        <v>86</v>
      </c>
    </row>
    <row r="282" spans="1:12" ht="15">
      <c r="A282" s="313">
        <v>632</v>
      </c>
      <c r="B282" s="9"/>
      <c r="C282" s="135"/>
      <c r="D282" s="9" t="s">
        <v>249</v>
      </c>
      <c r="E282" s="10">
        <f>SUM(E283:E285)</f>
        <v>9404</v>
      </c>
      <c r="F282" s="10">
        <f>SUM(F283:F285)</f>
        <v>9404</v>
      </c>
      <c r="G282" s="10">
        <f aca="true" t="shared" si="27" ref="G282:L282">G283+G284+G285</f>
        <v>9660</v>
      </c>
      <c r="H282" s="10">
        <f t="shared" si="27"/>
        <v>9660</v>
      </c>
      <c r="I282" s="10">
        <f t="shared" si="27"/>
        <v>6000</v>
      </c>
      <c r="J282" s="10">
        <f t="shared" si="27"/>
        <v>9660</v>
      </c>
      <c r="K282" s="10">
        <f t="shared" si="27"/>
        <v>9560</v>
      </c>
      <c r="L282" s="314">
        <f t="shared" si="27"/>
        <v>9660</v>
      </c>
    </row>
    <row r="283" spans="1:12" ht="15">
      <c r="A283" s="363">
        <v>632001</v>
      </c>
      <c r="B283" s="31">
        <v>1</v>
      </c>
      <c r="C283" s="136" t="s">
        <v>253</v>
      </c>
      <c r="D283" s="31" t="s">
        <v>254</v>
      </c>
      <c r="E283" s="19">
        <v>600</v>
      </c>
      <c r="F283" s="19">
        <v>600</v>
      </c>
      <c r="G283" s="30">
        <v>800</v>
      </c>
      <c r="H283" s="30">
        <v>800</v>
      </c>
      <c r="I283" s="30">
        <v>800</v>
      </c>
      <c r="J283" s="30">
        <v>800</v>
      </c>
      <c r="K283" s="30">
        <v>700</v>
      </c>
      <c r="L283" s="330">
        <v>700</v>
      </c>
    </row>
    <row r="284" spans="1:12" ht="15">
      <c r="A284" s="447">
        <v>632001</v>
      </c>
      <c r="B284" s="13">
        <v>2</v>
      </c>
      <c r="C284" s="136" t="s">
        <v>253</v>
      </c>
      <c r="D284" s="47" t="s">
        <v>255</v>
      </c>
      <c r="E284" s="14">
        <v>6144</v>
      </c>
      <c r="F284" s="14">
        <v>6144</v>
      </c>
      <c r="G284" s="33">
        <v>6200</v>
      </c>
      <c r="H284" s="33">
        <v>6200</v>
      </c>
      <c r="I284" s="33">
        <v>3200</v>
      </c>
      <c r="J284" s="33">
        <v>6200</v>
      </c>
      <c r="K284" s="33">
        <v>6200</v>
      </c>
      <c r="L284" s="384">
        <v>6300</v>
      </c>
    </row>
    <row r="285" spans="1:12" ht="15">
      <c r="A285" s="448">
        <v>632002</v>
      </c>
      <c r="B285" s="47"/>
      <c r="C285" s="136" t="s">
        <v>253</v>
      </c>
      <c r="D285" s="43" t="s">
        <v>29</v>
      </c>
      <c r="E285" s="33">
        <v>2660</v>
      </c>
      <c r="F285" s="33">
        <v>2660</v>
      </c>
      <c r="G285" s="32">
        <v>2660</v>
      </c>
      <c r="H285" s="32">
        <v>2660</v>
      </c>
      <c r="I285" s="32">
        <v>2000</v>
      </c>
      <c r="J285" s="32">
        <v>2660</v>
      </c>
      <c r="K285" s="32">
        <v>2660</v>
      </c>
      <c r="L285" s="383">
        <v>2660</v>
      </c>
    </row>
    <row r="286" spans="1:12" ht="15">
      <c r="A286" s="354">
        <v>633</v>
      </c>
      <c r="B286" s="115"/>
      <c r="C286" s="135"/>
      <c r="D286" s="9" t="s">
        <v>102</v>
      </c>
      <c r="E286" s="10">
        <f>SUM(E287:E290)</f>
        <v>500</v>
      </c>
      <c r="F286" s="10">
        <f>SUM(F287:F290)</f>
        <v>500</v>
      </c>
      <c r="G286" s="216">
        <f>G287+G290</f>
        <v>300</v>
      </c>
      <c r="H286" s="216">
        <v>300</v>
      </c>
      <c r="I286" s="216">
        <f>I287+I290+I288+I289</f>
        <v>170</v>
      </c>
      <c r="J286" s="216">
        <f>J287+J290+J288+J289</f>
        <v>300</v>
      </c>
      <c r="K286" s="216">
        <f>K287+290+K288+K289</f>
        <v>290</v>
      </c>
      <c r="L286" s="406">
        <f>L287+L290+L288+L289</f>
        <v>300</v>
      </c>
    </row>
    <row r="287" spans="1:12" ht="0.75" customHeight="1">
      <c r="A287" s="329">
        <v>633006</v>
      </c>
      <c r="B287" s="31">
        <v>3</v>
      </c>
      <c r="C287" s="136" t="s">
        <v>253</v>
      </c>
      <c r="D287" s="31" t="s">
        <v>239</v>
      </c>
      <c r="E287" s="30"/>
      <c r="F287" s="30"/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30">
        <v>0</v>
      </c>
    </row>
    <row r="288" spans="1:12" ht="15" customHeight="1" hidden="1">
      <c r="A288" s="449">
        <v>633006</v>
      </c>
      <c r="B288" s="218">
        <v>7</v>
      </c>
      <c r="C288" s="219" t="s">
        <v>253</v>
      </c>
      <c r="D288" s="220" t="s">
        <v>102</v>
      </c>
      <c r="E288" s="217"/>
      <c r="F288" s="217"/>
      <c r="G288" s="217"/>
      <c r="H288" s="221"/>
      <c r="I288" s="221"/>
      <c r="J288" s="217"/>
      <c r="K288" s="221"/>
      <c r="L288" s="407"/>
    </row>
    <row r="289" spans="1:12" ht="15" customHeight="1">
      <c r="A289" s="474">
        <v>633004</v>
      </c>
      <c r="B289" s="475"/>
      <c r="C289" s="476" t="s">
        <v>253</v>
      </c>
      <c r="D289" s="477" t="s">
        <v>458</v>
      </c>
      <c r="E289" s="478"/>
      <c r="F289" s="478"/>
      <c r="G289" s="478"/>
      <c r="H289" s="495">
        <v>70</v>
      </c>
      <c r="I289" s="495">
        <v>70</v>
      </c>
      <c r="J289" s="478"/>
      <c r="K289" s="478"/>
      <c r="L289" s="479"/>
    </row>
    <row r="290" spans="1:12" ht="15">
      <c r="A290" s="328">
        <v>633006</v>
      </c>
      <c r="B290" s="17">
        <v>7</v>
      </c>
      <c r="C290" s="136" t="s">
        <v>253</v>
      </c>
      <c r="D290" s="17" t="s">
        <v>102</v>
      </c>
      <c r="E290" s="32">
        <v>500</v>
      </c>
      <c r="F290" s="32">
        <v>500</v>
      </c>
      <c r="G290" s="32">
        <v>300</v>
      </c>
      <c r="H290" s="32">
        <v>230</v>
      </c>
      <c r="I290" s="32">
        <v>100</v>
      </c>
      <c r="J290" s="32">
        <v>300</v>
      </c>
      <c r="K290" s="32">
        <v>300</v>
      </c>
      <c r="L290" s="383">
        <v>300</v>
      </c>
    </row>
    <row r="291" spans="1:12" ht="15">
      <c r="A291" s="313">
        <v>635</v>
      </c>
      <c r="B291" s="115"/>
      <c r="C291" s="135"/>
      <c r="D291" s="9" t="s">
        <v>256</v>
      </c>
      <c r="E291" s="106">
        <f>SUM(E292:E293)</f>
        <v>1772</v>
      </c>
      <c r="F291" s="106">
        <f>SUM(F292:F293)</f>
        <v>1772</v>
      </c>
      <c r="G291" s="10">
        <f aca="true" t="shared" si="28" ref="G291:L291">G292+G293</f>
        <v>1772</v>
      </c>
      <c r="H291" s="10">
        <f t="shared" si="28"/>
        <v>1372</v>
      </c>
      <c r="I291" s="10">
        <f t="shared" si="28"/>
        <v>1150</v>
      </c>
      <c r="J291" s="10">
        <f t="shared" si="28"/>
        <v>200</v>
      </c>
      <c r="K291" s="10">
        <f t="shared" si="28"/>
        <v>200</v>
      </c>
      <c r="L291" s="314">
        <f t="shared" si="28"/>
        <v>200</v>
      </c>
    </row>
    <row r="292" spans="1:12" ht="15">
      <c r="A292" s="450">
        <v>635006</v>
      </c>
      <c r="B292" s="31">
        <v>1</v>
      </c>
      <c r="C292" s="136" t="s">
        <v>253</v>
      </c>
      <c r="D292" s="31" t="s">
        <v>257</v>
      </c>
      <c r="E292" s="48">
        <v>200</v>
      </c>
      <c r="F292" s="48">
        <v>200</v>
      </c>
      <c r="G292" s="30">
        <v>200</v>
      </c>
      <c r="H292" s="30">
        <v>200</v>
      </c>
      <c r="I292" s="30">
        <v>50</v>
      </c>
      <c r="J292" s="30">
        <v>200</v>
      </c>
      <c r="K292" s="30">
        <v>200</v>
      </c>
      <c r="L292" s="330">
        <v>200</v>
      </c>
    </row>
    <row r="293" spans="1:12" ht="15">
      <c r="A293" s="328">
        <v>635006</v>
      </c>
      <c r="B293" s="17"/>
      <c r="C293" s="136" t="s">
        <v>253</v>
      </c>
      <c r="D293" s="43" t="s">
        <v>258</v>
      </c>
      <c r="E293" s="33">
        <v>1572</v>
      </c>
      <c r="F293" s="33">
        <v>1572</v>
      </c>
      <c r="G293" s="33">
        <v>1572</v>
      </c>
      <c r="H293" s="33">
        <v>1172</v>
      </c>
      <c r="I293" s="33">
        <v>1100</v>
      </c>
      <c r="J293" s="33"/>
      <c r="K293" s="33"/>
      <c r="L293" s="384"/>
    </row>
    <row r="294" spans="1:12" ht="15">
      <c r="A294" s="313">
        <v>637</v>
      </c>
      <c r="B294" s="9"/>
      <c r="C294" s="135"/>
      <c r="D294" s="9" t="s">
        <v>147</v>
      </c>
      <c r="E294" s="10">
        <f>SUM(E295:E300)</f>
        <v>6461</v>
      </c>
      <c r="F294" s="10">
        <f>SUM(F295:F300)</f>
        <v>6461</v>
      </c>
      <c r="G294" s="10">
        <f>G296+G298+G300+G297+G295+G299</f>
        <v>9180</v>
      </c>
      <c r="H294" s="10">
        <f>H295+H298+H300+H297+H296+H299</f>
        <v>9580</v>
      </c>
      <c r="I294" s="10">
        <f>I295+I298+I300+I297+I296</f>
        <v>8360</v>
      </c>
      <c r="J294" s="10">
        <f>J295+J296+J297+J298+J300</f>
        <v>8860</v>
      </c>
      <c r="K294" s="10">
        <f>K295+K296+K297+K298+K300</f>
        <v>8660</v>
      </c>
      <c r="L294" s="314">
        <f>L295+L296+L297+L298+L300</f>
        <v>8660</v>
      </c>
    </row>
    <row r="295" spans="1:12" ht="15">
      <c r="A295" s="329">
        <v>637004</v>
      </c>
      <c r="B295" s="31"/>
      <c r="C295" s="136" t="s">
        <v>253</v>
      </c>
      <c r="D295" s="31" t="s">
        <v>259</v>
      </c>
      <c r="E295" s="12"/>
      <c r="F295" s="12"/>
      <c r="G295" s="30">
        <v>1000</v>
      </c>
      <c r="H295" s="30">
        <v>1000</v>
      </c>
      <c r="I295" s="147">
        <v>300</v>
      </c>
      <c r="J295" s="30">
        <v>1000</v>
      </c>
      <c r="K295" s="30">
        <v>1000</v>
      </c>
      <c r="L295" s="389">
        <v>1000</v>
      </c>
    </row>
    <row r="296" spans="1:12" ht="15">
      <c r="A296" s="318">
        <v>637004</v>
      </c>
      <c r="B296" s="23">
        <v>5</v>
      </c>
      <c r="C296" s="136" t="s">
        <v>253</v>
      </c>
      <c r="D296" s="15" t="s">
        <v>208</v>
      </c>
      <c r="E296" s="48">
        <v>310</v>
      </c>
      <c r="F296" s="48">
        <v>310</v>
      </c>
      <c r="G296" s="14">
        <v>800</v>
      </c>
      <c r="H296" s="14">
        <v>800</v>
      </c>
      <c r="I296" s="14">
        <v>500</v>
      </c>
      <c r="J296" s="14">
        <v>600</v>
      </c>
      <c r="K296" s="14">
        <v>400</v>
      </c>
      <c r="L296" s="321">
        <v>400</v>
      </c>
    </row>
    <row r="297" spans="1:12" ht="15">
      <c r="A297" s="318">
        <v>637015</v>
      </c>
      <c r="B297" s="15"/>
      <c r="C297" s="136" t="s">
        <v>253</v>
      </c>
      <c r="D297" s="23" t="s">
        <v>260</v>
      </c>
      <c r="E297" s="14">
        <v>141</v>
      </c>
      <c r="F297" s="14">
        <v>141</v>
      </c>
      <c r="G297" s="48">
        <v>300</v>
      </c>
      <c r="H297" s="48">
        <v>300</v>
      </c>
      <c r="I297" s="14">
        <v>100</v>
      </c>
      <c r="J297" s="48">
        <v>200</v>
      </c>
      <c r="K297" s="48">
        <v>200</v>
      </c>
      <c r="L297" s="321">
        <v>200</v>
      </c>
    </row>
    <row r="298" spans="1:12" ht="15">
      <c r="A298" s="320">
        <v>637012</v>
      </c>
      <c r="B298" s="15">
        <v>50</v>
      </c>
      <c r="C298" s="136" t="s">
        <v>253</v>
      </c>
      <c r="D298" s="148" t="s">
        <v>261</v>
      </c>
      <c r="E298" s="14">
        <v>3650</v>
      </c>
      <c r="F298" s="14">
        <v>3650</v>
      </c>
      <c r="G298" s="14">
        <v>4700</v>
      </c>
      <c r="H298" s="14">
        <v>5100</v>
      </c>
      <c r="I298" s="14">
        <v>5100</v>
      </c>
      <c r="J298" s="14">
        <v>4700</v>
      </c>
      <c r="K298" s="14">
        <v>4700</v>
      </c>
      <c r="L298" s="321">
        <v>4700</v>
      </c>
    </row>
    <row r="299" spans="1:12" ht="15">
      <c r="A299" s="318">
        <v>637012</v>
      </c>
      <c r="B299" s="13">
        <v>1</v>
      </c>
      <c r="C299" s="136" t="s">
        <v>253</v>
      </c>
      <c r="D299" s="148" t="s">
        <v>262</v>
      </c>
      <c r="E299" s="14"/>
      <c r="F299" s="14"/>
      <c r="G299" s="145">
        <v>20</v>
      </c>
      <c r="H299" s="145">
        <v>20</v>
      </c>
      <c r="I299" s="145">
        <v>20</v>
      </c>
      <c r="J299" s="145">
        <v>20</v>
      </c>
      <c r="K299" s="145">
        <v>20</v>
      </c>
      <c r="L299" s="402">
        <v>20</v>
      </c>
    </row>
    <row r="300" spans="1:12" ht="15">
      <c r="A300" s="318">
        <v>637027</v>
      </c>
      <c r="B300" s="13"/>
      <c r="C300" s="136" t="s">
        <v>253</v>
      </c>
      <c r="D300" s="15" t="s">
        <v>172</v>
      </c>
      <c r="E300" s="14">
        <v>2360</v>
      </c>
      <c r="F300" s="14">
        <v>2360</v>
      </c>
      <c r="G300" s="145">
        <v>2360</v>
      </c>
      <c r="H300" s="145">
        <v>2360</v>
      </c>
      <c r="I300" s="145">
        <v>2360</v>
      </c>
      <c r="J300" s="145">
        <v>2360</v>
      </c>
      <c r="K300" s="145">
        <v>2360</v>
      </c>
      <c r="L300" s="402">
        <v>2360</v>
      </c>
    </row>
    <row r="301" spans="1:12" ht="15.75" thickBot="1">
      <c r="A301" s="451"/>
      <c r="B301" s="23"/>
      <c r="C301" s="222"/>
      <c r="D301" s="23"/>
      <c r="E301" s="366"/>
      <c r="F301" s="366"/>
      <c r="G301" s="22"/>
      <c r="H301" s="48"/>
      <c r="I301" s="48"/>
      <c r="J301" s="48"/>
      <c r="K301" s="48"/>
      <c r="L301" s="335"/>
    </row>
    <row r="302" spans="1:12" ht="15.75" thickBot="1">
      <c r="A302" s="24" t="s">
        <v>263</v>
      </c>
      <c r="B302" s="153"/>
      <c r="C302" s="154"/>
      <c r="D302" s="153" t="s">
        <v>264</v>
      </c>
      <c r="E302" s="102">
        <f>E303+E308</f>
        <v>7600</v>
      </c>
      <c r="F302" s="102">
        <f>F303+F308</f>
        <v>7600</v>
      </c>
      <c r="G302" s="27">
        <f>G303+G310</f>
        <v>9400</v>
      </c>
      <c r="H302" s="27">
        <f>H303+H310+H308</f>
        <v>9180</v>
      </c>
      <c r="I302" s="27">
        <f>I303+I310+I308</f>
        <v>8810</v>
      </c>
      <c r="J302" s="27">
        <f>J303+J310</f>
        <v>20000</v>
      </c>
      <c r="K302" s="27">
        <f>K303+K310</f>
        <v>10100</v>
      </c>
      <c r="L302" s="27">
        <f>L303+L310</f>
        <v>10100</v>
      </c>
    </row>
    <row r="303" spans="1:12" ht="15">
      <c r="A303" s="357">
        <v>642</v>
      </c>
      <c r="B303" s="171"/>
      <c r="C303" s="117"/>
      <c r="D303" s="171" t="s">
        <v>188</v>
      </c>
      <c r="E303" s="106">
        <f>E304+E305+E307</f>
        <v>7600</v>
      </c>
      <c r="F303" s="106">
        <f>F304+F305+F307</f>
        <v>7600</v>
      </c>
      <c r="G303" s="106">
        <f aca="true" t="shared" si="29" ref="G303:L303">SUM(G304:G307)</f>
        <v>8400</v>
      </c>
      <c r="H303" s="106">
        <f t="shared" si="29"/>
        <v>8000</v>
      </c>
      <c r="I303" s="106">
        <f t="shared" si="29"/>
        <v>8000</v>
      </c>
      <c r="J303" s="106">
        <f t="shared" si="29"/>
        <v>10000</v>
      </c>
      <c r="K303" s="106">
        <f t="shared" si="29"/>
        <v>10000</v>
      </c>
      <c r="L303" s="391">
        <f t="shared" si="29"/>
        <v>10000</v>
      </c>
    </row>
    <row r="304" spans="1:12" ht="15">
      <c r="A304" s="329">
        <v>642002</v>
      </c>
      <c r="B304" s="66">
        <v>1</v>
      </c>
      <c r="C304" s="209" t="s">
        <v>265</v>
      </c>
      <c r="D304" s="66" t="s">
        <v>266</v>
      </c>
      <c r="E304" s="30">
        <v>7000</v>
      </c>
      <c r="F304" s="30">
        <v>7000</v>
      </c>
      <c r="G304" s="30">
        <v>8000</v>
      </c>
      <c r="H304" s="30">
        <v>8000</v>
      </c>
      <c r="I304" s="30">
        <v>8000</v>
      </c>
      <c r="J304" s="30">
        <v>10000</v>
      </c>
      <c r="K304" s="30">
        <v>10000</v>
      </c>
      <c r="L304" s="330">
        <v>10000</v>
      </c>
    </row>
    <row r="305" spans="1:16" ht="14.25" customHeight="1">
      <c r="A305" s="452">
        <v>642002</v>
      </c>
      <c r="B305" s="15">
        <v>2</v>
      </c>
      <c r="C305" s="112" t="s">
        <v>265</v>
      </c>
      <c r="D305" s="15" t="s">
        <v>267</v>
      </c>
      <c r="E305" s="14">
        <v>600</v>
      </c>
      <c r="F305" s="14">
        <v>600</v>
      </c>
      <c r="G305" s="48"/>
      <c r="H305" s="48"/>
      <c r="I305" s="48"/>
      <c r="J305" s="48"/>
      <c r="K305" s="48"/>
      <c r="L305" s="335"/>
      <c r="P305" s="72"/>
    </row>
    <row r="306" spans="1:12" ht="15" customHeight="1" hidden="1">
      <c r="A306" s="453">
        <v>642001</v>
      </c>
      <c r="B306" s="223">
        <v>3</v>
      </c>
      <c r="C306" s="224" t="s">
        <v>265</v>
      </c>
      <c r="D306" s="225" t="s">
        <v>268</v>
      </c>
      <c r="E306" s="198"/>
      <c r="F306" s="198"/>
      <c r="G306" s="198">
        <v>0</v>
      </c>
      <c r="H306" s="198">
        <v>0</v>
      </c>
      <c r="I306" s="198"/>
      <c r="J306" s="198">
        <v>0</v>
      </c>
      <c r="K306" s="198">
        <v>0</v>
      </c>
      <c r="L306" s="408"/>
    </row>
    <row r="307" spans="1:12" ht="15">
      <c r="A307" s="324">
        <v>642002</v>
      </c>
      <c r="B307" s="227">
        <v>3</v>
      </c>
      <c r="C307" s="228" t="s">
        <v>269</v>
      </c>
      <c r="D307" s="45" t="s">
        <v>270</v>
      </c>
      <c r="E307" s="21"/>
      <c r="F307" s="21"/>
      <c r="G307" s="226">
        <v>400</v>
      </c>
      <c r="H307" s="79"/>
      <c r="I307" s="79"/>
      <c r="J307" s="226"/>
      <c r="K307" s="226"/>
      <c r="L307" s="409"/>
    </row>
    <row r="308" spans="1:12" ht="16.5" customHeight="1">
      <c r="A308" s="367">
        <v>633</v>
      </c>
      <c r="B308" s="171"/>
      <c r="C308" s="117"/>
      <c r="D308" s="506" t="s">
        <v>102</v>
      </c>
      <c r="E308" s="507"/>
      <c r="F308" s="507"/>
      <c r="G308" s="507"/>
      <c r="H308" s="106">
        <v>310</v>
      </c>
      <c r="I308" s="106">
        <v>310</v>
      </c>
      <c r="J308" s="507"/>
      <c r="K308" s="507"/>
      <c r="L308" s="508"/>
    </row>
    <row r="309" spans="1:12" ht="18" customHeight="1">
      <c r="A309" s="483">
        <v>633006</v>
      </c>
      <c r="B309" s="480"/>
      <c r="C309" s="484" t="s">
        <v>271</v>
      </c>
      <c r="D309" s="485" t="s">
        <v>449</v>
      </c>
      <c r="E309" s="481"/>
      <c r="F309" s="481"/>
      <c r="G309" s="481">
        <v>310</v>
      </c>
      <c r="H309" s="486">
        <v>310</v>
      </c>
      <c r="I309" s="490">
        <v>310</v>
      </c>
      <c r="J309" s="481"/>
      <c r="K309" s="481"/>
      <c r="L309" s="482"/>
    </row>
    <row r="310" spans="1:12" ht="15">
      <c r="A310" s="367">
        <v>635</v>
      </c>
      <c r="B310" s="171"/>
      <c r="C310" s="117"/>
      <c r="D310" s="171" t="s">
        <v>272</v>
      </c>
      <c r="E310" s="106">
        <v>100</v>
      </c>
      <c r="F310" s="106">
        <v>100</v>
      </c>
      <c r="G310" s="106">
        <f aca="true" t="shared" si="30" ref="G310:L310">G311</f>
        <v>1000</v>
      </c>
      <c r="H310" s="106">
        <f t="shared" si="30"/>
        <v>870</v>
      </c>
      <c r="I310" s="106">
        <f t="shared" si="30"/>
        <v>500</v>
      </c>
      <c r="J310" s="106">
        <f t="shared" si="30"/>
        <v>10000</v>
      </c>
      <c r="K310" s="106">
        <f t="shared" si="30"/>
        <v>100</v>
      </c>
      <c r="L310" s="391">
        <f t="shared" si="30"/>
        <v>100</v>
      </c>
    </row>
    <row r="311" spans="1:12" ht="15">
      <c r="A311" s="315">
        <v>635006</v>
      </c>
      <c r="B311" s="116">
        <v>1</v>
      </c>
      <c r="C311" s="120" t="s">
        <v>271</v>
      </c>
      <c r="D311" s="116" t="s">
        <v>459</v>
      </c>
      <c r="E311" s="119">
        <v>100</v>
      </c>
      <c r="F311" s="119">
        <v>100</v>
      </c>
      <c r="G311" s="119">
        <v>1000</v>
      </c>
      <c r="H311" s="119">
        <v>870</v>
      </c>
      <c r="I311" s="119">
        <v>500</v>
      </c>
      <c r="J311" s="119">
        <v>10000</v>
      </c>
      <c r="K311" s="119">
        <v>100</v>
      </c>
      <c r="L311" s="316">
        <v>100</v>
      </c>
    </row>
    <row r="312" spans="1:12" ht="15.75" thickBot="1">
      <c r="A312" s="442"/>
      <c r="B312" s="173"/>
      <c r="C312" s="167"/>
      <c r="D312" s="173"/>
      <c r="E312" s="152"/>
      <c r="F312" s="152"/>
      <c r="G312" s="240"/>
      <c r="H312" s="240"/>
      <c r="I312" s="240"/>
      <c r="J312" s="212"/>
      <c r="K312" s="212"/>
      <c r="L312" s="410"/>
    </row>
    <row r="313" spans="1:12" ht="15.75" thickBot="1">
      <c r="A313" s="104" t="s">
        <v>273</v>
      </c>
      <c r="B313" s="153"/>
      <c r="C313" s="154"/>
      <c r="D313" s="25" t="s">
        <v>274</v>
      </c>
      <c r="E313" s="102">
        <f>SUM(E314+E315+E323+E327+E334+E339)</f>
        <v>48905</v>
      </c>
      <c r="F313" s="102">
        <f>SUM(F314+F315+F323+F327+F334+F339)</f>
        <v>48905</v>
      </c>
      <c r="G313" s="102">
        <f>G314+G315+G323+G327+G334+G339</f>
        <v>50505</v>
      </c>
      <c r="H313" s="102">
        <f>H314+H315+H323+H327+H334+H339</f>
        <v>50505</v>
      </c>
      <c r="I313" s="102">
        <f>I314+I315+I323+I327+I334+I339+J337</f>
        <v>47225</v>
      </c>
      <c r="J313" s="102">
        <f>J315+J323+J327+J334+J339</f>
        <v>76199</v>
      </c>
      <c r="K313" s="102">
        <f>K314+K315+K323+K327+K334+K339+K337</f>
        <v>50075</v>
      </c>
      <c r="L313" s="27">
        <f>L314+L315+L323+L327+L334+L339+L337</f>
        <v>51275</v>
      </c>
    </row>
    <row r="314" spans="1:12" ht="15" customHeight="1" hidden="1">
      <c r="A314" s="439">
        <v>610</v>
      </c>
      <c r="B314" s="155"/>
      <c r="C314" s="108" t="s">
        <v>275</v>
      </c>
      <c r="D314" s="107" t="s">
        <v>84</v>
      </c>
      <c r="E314" s="205">
        <v>0</v>
      </c>
      <c r="F314" s="205">
        <v>0</v>
      </c>
      <c r="G314" s="205"/>
      <c r="H314" s="205"/>
      <c r="I314" s="205"/>
      <c r="J314" s="205"/>
      <c r="K314" s="205"/>
      <c r="L314" s="411"/>
    </row>
    <row r="315" spans="1:12" ht="15">
      <c r="A315" s="354">
        <v>62</v>
      </c>
      <c r="B315" s="9"/>
      <c r="C315" s="108"/>
      <c r="D315" s="107" t="s">
        <v>85</v>
      </c>
      <c r="E315" s="229">
        <f>SUM(E316:E322)</f>
        <v>456</v>
      </c>
      <c r="F315" s="229">
        <f aca="true" t="shared" si="31" ref="F315:L315">SUM(F316:F322)</f>
        <v>456</v>
      </c>
      <c r="G315" s="230">
        <f t="shared" si="31"/>
        <v>456</v>
      </c>
      <c r="H315" s="230">
        <f t="shared" si="31"/>
        <v>456</v>
      </c>
      <c r="I315" s="230">
        <f t="shared" si="31"/>
        <v>456</v>
      </c>
      <c r="J315" s="230">
        <f t="shared" si="31"/>
        <v>456</v>
      </c>
      <c r="K315" s="230">
        <f t="shared" si="31"/>
        <v>456</v>
      </c>
      <c r="L315" s="412">
        <f t="shared" si="31"/>
        <v>456</v>
      </c>
    </row>
    <row r="316" spans="1:12" ht="15">
      <c r="A316" s="318">
        <v>621000</v>
      </c>
      <c r="B316" s="13"/>
      <c r="C316" s="110" t="s">
        <v>275</v>
      </c>
      <c r="D316" s="13" t="s">
        <v>276</v>
      </c>
      <c r="E316" s="176">
        <v>130</v>
      </c>
      <c r="F316" s="176">
        <v>130</v>
      </c>
      <c r="G316" s="147">
        <v>130</v>
      </c>
      <c r="H316" s="147">
        <v>130</v>
      </c>
      <c r="I316" s="147">
        <v>130</v>
      </c>
      <c r="J316" s="147">
        <v>130</v>
      </c>
      <c r="K316" s="147">
        <v>130</v>
      </c>
      <c r="L316" s="389">
        <v>130</v>
      </c>
    </row>
    <row r="317" spans="1:12" ht="15">
      <c r="A317" s="320">
        <v>625001</v>
      </c>
      <c r="B317" s="15"/>
      <c r="C317" s="160" t="s">
        <v>275</v>
      </c>
      <c r="D317" s="15" t="s">
        <v>88</v>
      </c>
      <c r="E317" s="79">
        <v>19</v>
      </c>
      <c r="F317" s="79">
        <v>19</v>
      </c>
      <c r="G317" s="33">
        <v>19</v>
      </c>
      <c r="H317" s="33">
        <v>19</v>
      </c>
      <c r="I317" s="33">
        <v>19</v>
      </c>
      <c r="J317" s="33">
        <v>19</v>
      </c>
      <c r="K317" s="33">
        <v>19</v>
      </c>
      <c r="L317" s="384">
        <v>19</v>
      </c>
    </row>
    <row r="318" spans="1:12" ht="15">
      <c r="A318" s="320">
        <v>625002</v>
      </c>
      <c r="B318" s="15"/>
      <c r="C318" s="231" t="s">
        <v>275</v>
      </c>
      <c r="D318" s="15" t="s">
        <v>89</v>
      </c>
      <c r="E318" s="79">
        <v>182</v>
      </c>
      <c r="F318" s="79">
        <v>182</v>
      </c>
      <c r="G318" s="14">
        <v>182</v>
      </c>
      <c r="H318" s="14">
        <v>182</v>
      </c>
      <c r="I318" s="14">
        <v>182</v>
      </c>
      <c r="J318" s="14">
        <v>182</v>
      </c>
      <c r="K318" s="14">
        <v>182</v>
      </c>
      <c r="L318" s="321">
        <v>182</v>
      </c>
    </row>
    <row r="319" spans="1:12" ht="15">
      <c r="A319" s="320">
        <v>625003</v>
      </c>
      <c r="B319" s="139"/>
      <c r="C319" s="112" t="s">
        <v>275</v>
      </c>
      <c r="D319" s="15" t="s">
        <v>90</v>
      </c>
      <c r="E319" s="18">
        <v>11</v>
      </c>
      <c r="F319" s="18">
        <v>11</v>
      </c>
      <c r="G319" s="14">
        <v>11</v>
      </c>
      <c r="H319" s="14">
        <v>11</v>
      </c>
      <c r="I319" s="14">
        <v>11</v>
      </c>
      <c r="J319" s="14">
        <v>11</v>
      </c>
      <c r="K319" s="14">
        <v>11</v>
      </c>
      <c r="L319" s="321">
        <v>11</v>
      </c>
    </row>
    <row r="320" spans="1:12" ht="15">
      <c r="A320" s="320">
        <v>625004</v>
      </c>
      <c r="B320" s="44"/>
      <c r="C320" s="112" t="s">
        <v>275</v>
      </c>
      <c r="D320" s="15" t="s">
        <v>91</v>
      </c>
      <c r="E320" s="14">
        <v>39</v>
      </c>
      <c r="F320" s="14">
        <v>39</v>
      </c>
      <c r="G320" s="14">
        <v>39</v>
      </c>
      <c r="H320" s="14">
        <v>39</v>
      </c>
      <c r="I320" s="14">
        <v>39</v>
      </c>
      <c r="J320" s="14">
        <v>39</v>
      </c>
      <c r="K320" s="14">
        <v>39</v>
      </c>
      <c r="L320" s="321">
        <v>39</v>
      </c>
    </row>
    <row r="321" spans="1:12" ht="15">
      <c r="A321" s="331">
        <v>625005</v>
      </c>
      <c r="B321" s="15"/>
      <c r="C321" s="112" t="s">
        <v>275</v>
      </c>
      <c r="D321" s="23" t="s">
        <v>92</v>
      </c>
      <c r="E321" s="19">
        <v>13</v>
      </c>
      <c r="F321" s="19">
        <v>13</v>
      </c>
      <c r="G321" s="14">
        <v>13</v>
      </c>
      <c r="H321" s="14">
        <v>13</v>
      </c>
      <c r="I321" s="14">
        <v>13</v>
      </c>
      <c r="J321" s="14">
        <v>13</v>
      </c>
      <c r="K321" s="14">
        <v>13</v>
      </c>
      <c r="L321" s="321">
        <v>13</v>
      </c>
    </row>
    <row r="322" spans="1:12" ht="15">
      <c r="A322" s="328">
        <v>625007</v>
      </c>
      <c r="B322" s="17"/>
      <c r="C322" s="108" t="s">
        <v>275</v>
      </c>
      <c r="D322" s="43" t="s">
        <v>93</v>
      </c>
      <c r="E322" s="177">
        <v>62</v>
      </c>
      <c r="F322" s="177">
        <v>62</v>
      </c>
      <c r="G322" s="19">
        <v>62</v>
      </c>
      <c r="H322" s="19">
        <v>62</v>
      </c>
      <c r="I322" s="19">
        <v>62</v>
      </c>
      <c r="J322" s="19">
        <v>62</v>
      </c>
      <c r="K322" s="19">
        <v>62</v>
      </c>
      <c r="L322" s="332">
        <v>62</v>
      </c>
    </row>
    <row r="323" spans="1:12" ht="15">
      <c r="A323" s="354">
        <v>632</v>
      </c>
      <c r="B323" s="9"/>
      <c r="C323" s="135"/>
      <c r="D323" s="9" t="s">
        <v>95</v>
      </c>
      <c r="E323" s="10">
        <f>SUM(E324:E326)</f>
        <v>39500</v>
      </c>
      <c r="F323" s="10">
        <f aca="true" t="shared" si="32" ref="F323:L323">SUM(F324:F326)</f>
        <v>39500</v>
      </c>
      <c r="G323" s="10">
        <f t="shared" si="32"/>
        <v>39500</v>
      </c>
      <c r="H323" s="10">
        <f t="shared" si="32"/>
        <v>38950</v>
      </c>
      <c r="I323" s="10">
        <f t="shared" si="32"/>
        <v>36000</v>
      </c>
      <c r="J323" s="10">
        <f t="shared" si="32"/>
        <v>39500</v>
      </c>
      <c r="K323" s="10">
        <f t="shared" si="32"/>
        <v>39500</v>
      </c>
      <c r="L323" s="314">
        <f t="shared" si="32"/>
        <v>39500</v>
      </c>
    </row>
    <row r="324" spans="1:12" ht="15">
      <c r="A324" s="318">
        <v>632001</v>
      </c>
      <c r="B324" s="13">
        <v>1</v>
      </c>
      <c r="C324" s="110" t="s">
        <v>275</v>
      </c>
      <c r="D324" s="13" t="s">
        <v>97</v>
      </c>
      <c r="E324" s="12">
        <v>9000</v>
      </c>
      <c r="F324" s="12">
        <v>9000</v>
      </c>
      <c r="G324" s="12">
        <v>9000</v>
      </c>
      <c r="H324" s="12">
        <v>8450</v>
      </c>
      <c r="I324" s="12">
        <v>7000</v>
      </c>
      <c r="J324" s="12">
        <v>9000</v>
      </c>
      <c r="K324" s="12">
        <v>9000</v>
      </c>
      <c r="L324" s="319">
        <v>9000</v>
      </c>
    </row>
    <row r="325" spans="1:12" ht="15">
      <c r="A325" s="320">
        <v>632001</v>
      </c>
      <c r="B325" s="13">
        <v>2</v>
      </c>
      <c r="C325" s="111" t="s">
        <v>275</v>
      </c>
      <c r="D325" s="15" t="s">
        <v>98</v>
      </c>
      <c r="E325" s="12">
        <v>26500</v>
      </c>
      <c r="F325" s="12">
        <v>26500</v>
      </c>
      <c r="G325" s="14">
        <v>26500</v>
      </c>
      <c r="H325" s="14">
        <v>26500</v>
      </c>
      <c r="I325" s="14">
        <v>26500</v>
      </c>
      <c r="J325" s="14">
        <v>26500</v>
      </c>
      <c r="K325" s="14">
        <v>26500</v>
      </c>
      <c r="L325" s="321">
        <v>26500</v>
      </c>
    </row>
    <row r="326" spans="1:12" ht="15">
      <c r="A326" s="320">
        <v>632002</v>
      </c>
      <c r="B326" s="15"/>
      <c r="C326" s="112" t="s">
        <v>275</v>
      </c>
      <c r="D326" s="15" t="s">
        <v>29</v>
      </c>
      <c r="E326" s="12">
        <v>4000</v>
      </c>
      <c r="F326" s="12">
        <v>4000</v>
      </c>
      <c r="G326" s="14">
        <v>4000</v>
      </c>
      <c r="H326" s="14">
        <v>4000</v>
      </c>
      <c r="I326" s="14">
        <v>2500</v>
      </c>
      <c r="J326" s="14">
        <v>4000</v>
      </c>
      <c r="K326" s="14">
        <v>4000</v>
      </c>
      <c r="L326" s="321">
        <v>4000</v>
      </c>
    </row>
    <row r="327" spans="1:12" ht="15">
      <c r="A327" s="354">
        <v>633</v>
      </c>
      <c r="B327" s="9"/>
      <c r="C327" s="135"/>
      <c r="D327" s="9" t="s">
        <v>102</v>
      </c>
      <c r="E327" s="10">
        <f aca="true" t="shared" si="33" ref="E327:L327">SUM(E328:E333)</f>
        <v>3900</v>
      </c>
      <c r="F327" s="10">
        <f t="shared" si="33"/>
        <v>3900</v>
      </c>
      <c r="G327" s="10">
        <f t="shared" si="33"/>
        <v>7200</v>
      </c>
      <c r="H327" s="10">
        <f t="shared" si="33"/>
        <v>7580</v>
      </c>
      <c r="I327" s="10">
        <f t="shared" si="33"/>
        <v>7250</v>
      </c>
      <c r="J327" s="10">
        <f t="shared" si="33"/>
        <v>10700</v>
      </c>
      <c r="K327" s="10">
        <f t="shared" si="33"/>
        <v>6400</v>
      </c>
      <c r="L327" s="314">
        <f t="shared" si="33"/>
        <v>6800</v>
      </c>
    </row>
    <row r="328" spans="1:12" ht="15">
      <c r="A328" s="318">
        <v>633006</v>
      </c>
      <c r="B328" s="13"/>
      <c r="C328" s="112" t="s">
        <v>275</v>
      </c>
      <c r="D328" s="13" t="s">
        <v>229</v>
      </c>
      <c r="E328" s="12">
        <v>1500</v>
      </c>
      <c r="F328" s="12">
        <v>1500</v>
      </c>
      <c r="G328" s="12">
        <v>1500</v>
      </c>
      <c r="H328" s="12">
        <v>1500</v>
      </c>
      <c r="I328" s="12">
        <v>1300</v>
      </c>
      <c r="J328" s="12">
        <v>1500</v>
      </c>
      <c r="K328" s="12">
        <v>1500</v>
      </c>
      <c r="L328" s="319">
        <v>2000</v>
      </c>
    </row>
    <row r="329" spans="1:12" ht="15">
      <c r="A329" s="318">
        <v>633006</v>
      </c>
      <c r="B329" s="13">
        <v>3</v>
      </c>
      <c r="C329" s="232" t="s">
        <v>275</v>
      </c>
      <c r="D329" s="15" t="s">
        <v>109</v>
      </c>
      <c r="E329" s="12">
        <v>200</v>
      </c>
      <c r="F329" s="12">
        <v>200</v>
      </c>
      <c r="G329" s="14">
        <v>200</v>
      </c>
      <c r="H329" s="14">
        <v>200</v>
      </c>
      <c r="I329" s="14">
        <v>100</v>
      </c>
      <c r="J329" s="14">
        <v>200</v>
      </c>
      <c r="K329" s="14">
        <v>200</v>
      </c>
      <c r="L329" s="321">
        <v>200</v>
      </c>
    </row>
    <row r="330" spans="1:12" ht="15">
      <c r="A330" s="318">
        <v>633006</v>
      </c>
      <c r="B330" s="13">
        <v>7</v>
      </c>
      <c r="C330" s="112" t="s">
        <v>275</v>
      </c>
      <c r="D330" s="15" t="s">
        <v>277</v>
      </c>
      <c r="E330" s="145"/>
      <c r="F330" s="145"/>
      <c r="G330" s="12"/>
      <c r="H330" s="12">
        <v>80</v>
      </c>
      <c r="I330" s="12">
        <v>50</v>
      </c>
      <c r="J330" s="12"/>
      <c r="K330" s="12"/>
      <c r="L330" s="319"/>
    </row>
    <row r="331" spans="1:12" ht="15">
      <c r="A331" s="318">
        <v>633006</v>
      </c>
      <c r="B331" s="13">
        <v>12</v>
      </c>
      <c r="C331" s="110" t="s">
        <v>275</v>
      </c>
      <c r="D331" s="15" t="s">
        <v>278</v>
      </c>
      <c r="E331" s="14">
        <v>200</v>
      </c>
      <c r="F331" s="145">
        <v>200</v>
      </c>
      <c r="G331" s="12">
        <v>1000</v>
      </c>
      <c r="H331" s="12">
        <v>800</v>
      </c>
      <c r="I331" s="12">
        <v>800</v>
      </c>
      <c r="J331" s="12">
        <v>4000</v>
      </c>
      <c r="K331" s="12">
        <v>200</v>
      </c>
      <c r="L331" s="319">
        <v>100</v>
      </c>
    </row>
    <row r="332" spans="1:12" ht="0.75" customHeight="1">
      <c r="A332" s="320">
        <v>633010</v>
      </c>
      <c r="B332" s="15"/>
      <c r="C332" s="111" t="s">
        <v>275</v>
      </c>
      <c r="D332" s="139" t="s">
        <v>279</v>
      </c>
      <c r="E332" s="67"/>
      <c r="F332" s="67"/>
      <c r="G332" s="14">
        <v>0</v>
      </c>
      <c r="H332" s="14">
        <v>0</v>
      </c>
      <c r="I332" s="14"/>
      <c r="J332" s="14">
        <v>0</v>
      </c>
      <c r="K332" s="14">
        <v>0</v>
      </c>
      <c r="L332" s="321"/>
    </row>
    <row r="333" spans="1:12" ht="15">
      <c r="A333" s="328">
        <v>633016</v>
      </c>
      <c r="B333" s="43"/>
      <c r="C333" s="113" t="s">
        <v>280</v>
      </c>
      <c r="D333" s="43" t="s">
        <v>281</v>
      </c>
      <c r="E333" s="125">
        <v>2000</v>
      </c>
      <c r="F333" s="125">
        <v>2000</v>
      </c>
      <c r="G333" s="125">
        <v>4500</v>
      </c>
      <c r="H333" s="125">
        <v>5000</v>
      </c>
      <c r="I333" s="125">
        <v>5000</v>
      </c>
      <c r="J333" s="125">
        <v>5000</v>
      </c>
      <c r="K333" s="125">
        <v>4500</v>
      </c>
      <c r="L333" s="387">
        <v>4500</v>
      </c>
    </row>
    <row r="334" spans="1:12" ht="15">
      <c r="A334" s="354">
        <v>635</v>
      </c>
      <c r="B334" s="9"/>
      <c r="C334" s="135"/>
      <c r="D334" s="9" t="s">
        <v>134</v>
      </c>
      <c r="E334" s="10">
        <f>SUM(E335:E336)</f>
        <v>500</v>
      </c>
      <c r="F334" s="10">
        <f>SUM(F335:F336)</f>
        <v>500</v>
      </c>
      <c r="G334" s="10">
        <f aca="true" t="shared" si="34" ref="G334:L334">G335+G336</f>
        <v>300</v>
      </c>
      <c r="H334" s="10">
        <f t="shared" si="34"/>
        <v>300</v>
      </c>
      <c r="I334" s="10">
        <f t="shared" si="34"/>
        <v>300</v>
      </c>
      <c r="J334" s="10">
        <f t="shared" si="34"/>
        <v>21524</v>
      </c>
      <c r="K334" s="10">
        <f t="shared" si="34"/>
        <v>500</v>
      </c>
      <c r="L334" s="314">
        <f t="shared" si="34"/>
        <v>500</v>
      </c>
    </row>
    <row r="335" spans="1:12" ht="15">
      <c r="A335" s="318">
        <v>635006</v>
      </c>
      <c r="B335" s="13">
        <v>1</v>
      </c>
      <c r="C335" s="110" t="s">
        <v>275</v>
      </c>
      <c r="D335" s="137" t="s">
        <v>142</v>
      </c>
      <c r="E335" s="30">
        <v>300</v>
      </c>
      <c r="F335" s="145">
        <v>300</v>
      </c>
      <c r="G335" s="145">
        <v>300</v>
      </c>
      <c r="H335" s="145">
        <v>300</v>
      </c>
      <c r="I335" s="145">
        <v>300</v>
      </c>
      <c r="J335" s="145">
        <v>21524</v>
      </c>
      <c r="K335" s="145">
        <v>500</v>
      </c>
      <c r="L335" s="402">
        <v>500</v>
      </c>
    </row>
    <row r="336" spans="1:12" ht="15">
      <c r="A336" s="320">
        <v>635004</v>
      </c>
      <c r="B336" s="32">
        <v>3</v>
      </c>
      <c r="C336" s="113" t="s">
        <v>275</v>
      </c>
      <c r="D336" s="43" t="s">
        <v>139</v>
      </c>
      <c r="E336" s="14">
        <v>200</v>
      </c>
      <c r="F336" s="14">
        <v>200</v>
      </c>
      <c r="G336" s="14"/>
      <c r="H336" s="14"/>
      <c r="I336" s="14"/>
      <c r="J336" s="14"/>
      <c r="K336" s="14"/>
      <c r="L336" s="321"/>
    </row>
    <row r="337" spans="1:13" ht="15" customHeight="1" hidden="1">
      <c r="A337" s="435">
        <v>636</v>
      </c>
      <c r="B337" s="9"/>
      <c r="C337" s="135"/>
      <c r="D337" s="141" t="s">
        <v>146</v>
      </c>
      <c r="E337" s="142">
        <v>0</v>
      </c>
      <c r="F337" s="142">
        <v>0</v>
      </c>
      <c r="G337" s="142">
        <v>0</v>
      </c>
      <c r="H337" s="142">
        <v>0</v>
      </c>
      <c r="I337" s="142"/>
      <c r="J337" s="142">
        <f>J338</f>
        <v>0</v>
      </c>
      <c r="K337" s="142">
        <f>K338</f>
        <v>0</v>
      </c>
      <c r="L337" s="314">
        <f>L338</f>
        <v>0</v>
      </c>
      <c r="M337" s="341"/>
    </row>
    <row r="338" spans="1:15" ht="15" customHeight="1" hidden="1">
      <c r="A338" s="358">
        <v>636001</v>
      </c>
      <c r="B338" s="17"/>
      <c r="C338" s="117" t="s">
        <v>275</v>
      </c>
      <c r="D338" s="186" t="s">
        <v>282</v>
      </c>
      <c r="E338" s="185"/>
      <c r="F338" s="185"/>
      <c r="G338" s="185"/>
      <c r="H338" s="185"/>
      <c r="I338" s="185"/>
      <c r="J338" s="185"/>
      <c r="K338" s="185"/>
      <c r="L338" s="316"/>
      <c r="M338" s="341"/>
      <c r="O338" s="299"/>
    </row>
    <row r="339" spans="1:12" ht="15">
      <c r="A339" s="354">
        <v>637</v>
      </c>
      <c r="B339" s="107"/>
      <c r="C339" s="117"/>
      <c r="D339" s="171" t="s">
        <v>147</v>
      </c>
      <c r="E339" s="10">
        <f>SUM(E340:E347)</f>
        <v>4549</v>
      </c>
      <c r="F339" s="10">
        <f aca="true" t="shared" si="35" ref="F339:L339">SUM(F340:F347)</f>
        <v>4549</v>
      </c>
      <c r="G339" s="10">
        <f t="shared" si="35"/>
        <v>3049</v>
      </c>
      <c r="H339" s="10">
        <f t="shared" si="35"/>
        <v>3219</v>
      </c>
      <c r="I339" s="10">
        <f t="shared" si="35"/>
        <v>3219</v>
      </c>
      <c r="J339" s="10">
        <f t="shared" si="35"/>
        <v>4019</v>
      </c>
      <c r="K339" s="10">
        <f t="shared" si="35"/>
        <v>3219</v>
      </c>
      <c r="L339" s="314">
        <f t="shared" si="35"/>
        <v>4019</v>
      </c>
    </row>
    <row r="340" spans="1:12" ht="0.75" customHeight="1">
      <c r="A340" s="363">
        <v>637005</v>
      </c>
      <c r="B340" s="31">
        <v>40</v>
      </c>
      <c r="C340" s="209" t="s">
        <v>283</v>
      </c>
      <c r="D340" s="66" t="s">
        <v>284</v>
      </c>
      <c r="E340" s="176"/>
      <c r="F340" s="176"/>
      <c r="G340" s="176">
        <v>0</v>
      </c>
      <c r="H340" s="176">
        <v>0</v>
      </c>
      <c r="I340" s="176"/>
      <c r="J340" s="176">
        <v>0</v>
      </c>
      <c r="K340" s="176">
        <v>0</v>
      </c>
      <c r="L340" s="393"/>
    </row>
    <row r="341" spans="1:12" ht="15">
      <c r="A341" s="318">
        <v>637002</v>
      </c>
      <c r="B341" s="13">
        <v>1</v>
      </c>
      <c r="C341" s="112" t="s">
        <v>275</v>
      </c>
      <c r="D341" s="13" t="s">
        <v>285</v>
      </c>
      <c r="E341" s="12">
        <v>1000</v>
      </c>
      <c r="F341" s="12">
        <v>1000</v>
      </c>
      <c r="G341" s="12">
        <v>1000</v>
      </c>
      <c r="H341" s="12">
        <v>1000</v>
      </c>
      <c r="I341" s="12">
        <v>1000</v>
      </c>
      <c r="J341" s="12">
        <v>1000</v>
      </c>
      <c r="K341" s="12">
        <v>1000</v>
      </c>
      <c r="L341" s="319">
        <v>1000</v>
      </c>
    </row>
    <row r="342" spans="1:12" ht="15">
      <c r="A342" s="318">
        <v>637004</v>
      </c>
      <c r="B342" s="13"/>
      <c r="C342" s="136" t="s">
        <v>275</v>
      </c>
      <c r="D342" s="13" t="s">
        <v>286</v>
      </c>
      <c r="E342" s="12">
        <v>200</v>
      </c>
      <c r="F342" s="12">
        <v>200</v>
      </c>
      <c r="G342" s="14">
        <v>200</v>
      </c>
      <c r="H342" s="14">
        <v>200</v>
      </c>
      <c r="I342" s="14">
        <v>200</v>
      </c>
      <c r="J342" s="14">
        <v>200</v>
      </c>
      <c r="K342" s="14">
        <v>200</v>
      </c>
      <c r="L342" s="321">
        <v>200</v>
      </c>
    </row>
    <row r="343" spans="1:12" ht="15">
      <c r="A343" s="320">
        <v>637004</v>
      </c>
      <c r="B343" s="15">
        <v>5</v>
      </c>
      <c r="C343" s="112" t="s">
        <v>275</v>
      </c>
      <c r="D343" s="15" t="s">
        <v>151</v>
      </c>
      <c r="E343" s="12">
        <v>1700</v>
      </c>
      <c r="F343" s="12">
        <v>1700</v>
      </c>
      <c r="G343" s="14">
        <v>200</v>
      </c>
      <c r="H343" s="14">
        <v>200</v>
      </c>
      <c r="I343" s="14">
        <v>200</v>
      </c>
      <c r="J343" s="14">
        <v>1000</v>
      </c>
      <c r="K343" s="14">
        <v>200</v>
      </c>
      <c r="L343" s="321">
        <v>1000</v>
      </c>
    </row>
    <row r="344" spans="1:12" ht="14.25" customHeight="1">
      <c r="A344" s="318">
        <v>637013</v>
      </c>
      <c r="B344" s="13"/>
      <c r="C344" s="112" t="s">
        <v>280</v>
      </c>
      <c r="D344" s="44" t="s">
        <v>287</v>
      </c>
      <c r="E344" s="14">
        <v>299</v>
      </c>
      <c r="F344" s="14">
        <v>299</v>
      </c>
      <c r="G344" s="12">
        <v>299</v>
      </c>
      <c r="H344" s="12">
        <v>299</v>
      </c>
      <c r="I344" s="12">
        <v>299</v>
      </c>
      <c r="J344" s="12">
        <v>299</v>
      </c>
      <c r="K344" s="12">
        <v>299</v>
      </c>
      <c r="L344" s="319">
        <v>299</v>
      </c>
    </row>
    <row r="345" spans="1:12" ht="15" customHeight="1" hidden="1">
      <c r="A345" s="318">
        <v>637031</v>
      </c>
      <c r="B345" s="13"/>
      <c r="C345" s="112" t="s">
        <v>275</v>
      </c>
      <c r="D345" s="44" t="s">
        <v>288</v>
      </c>
      <c r="E345" s="48"/>
      <c r="F345" s="48"/>
      <c r="G345" s="12"/>
      <c r="H345" s="12"/>
      <c r="I345" s="12"/>
      <c r="J345" s="12"/>
      <c r="K345" s="12"/>
      <c r="L345" s="319"/>
    </row>
    <row r="346" spans="1:15" ht="15">
      <c r="A346" s="320">
        <v>637015</v>
      </c>
      <c r="B346" s="15"/>
      <c r="C346" s="112" t="s">
        <v>83</v>
      </c>
      <c r="D346" s="44" t="s">
        <v>165</v>
      </c>
      <c r="E346" s="14">
        <v>50</v>
      </c>
      <c r="F346" s="14">
        <v>50</v>
      </c>
      <c r="G346" s="12">
        <v>50</v>
      </c>
      <c r="H346" s="12">
        <v>220</v>
      </c>
      <c r="I346" s="12">
        <v>220</v>
      </c>
      <c r="J346" s="12">
        <v>220</v>
      </c>
      <c r="K346" s="12">
        <v>220</v>
      </c>
      <c r="L346" s="319">
        <v>220</v>
      </c>
      <c r="O346" s="341"/>
    </row>
    <row r="347" spans="1:12" ht="15">
      <c r="A347" s="328">
        <v>637027</v>
      </c>
      <c r="B347" s="43"/>
      <c r="C347" s="113" t="s">
        <v>275</v>
      </c>
      <c r="D347" s="124" t="s">
        <v>172</v>
      </c>
      <c r="E347" s="125">
        <v>1300</v>
      </c>
      <c r="F347" s="125">
        <v>1300</v>
      </c>
      <c r="G347" s="16">
        <v>1300</v>
      </c>
      <c r="H347" s="16">
        <v>1300</v>
      </c>
      <c r="I347" s="16">
        <v>1300</v>
      </c>
      <c r="J347" s="16">
        <v>1300</v>
      </c>
      <c r="K347" s="16">
        <v>1300</v>
      </c>
      <c r="L347" s="323">
        <v>1300</v>
      </c>
    </row>
    <row r="348" spans="1:18" ht="15.75" thickBot="1">
      <c r="A348" s="362"/>
      <c r="B348" s="36"/>
      <c r="C348" s="180"/>
      <c r="D348" s="233"/>
      <c r="E348" s="152"/>
      <c r="F348" s="152"/>
      <c r="G348" s="151"/>
      <c r="H348" s="151"/>
      <c r="I348" s="151"/>
      <c r="J348" s="151"/>
      <c r="K348" s="151"/>
      <c r="L348" s="399"/>
      <c r="M348" s="341"/>
      <c r="R348" s="300"/>
    </row>
    <row r="349" spans="1:12" ht="15.75" thickBot="1">
      <c r="A349" s="339" t="s">
        <v>400</v>
      </c>
      <c r="B349" s="25"/>
      <c r="C349" s="154"/>
      <c r="D349" s="153" t="s">
        <v>289</v>
      </c>
      <c r="E349" s="102">
        <f>SUM(E350+E351+E359+E364)</f>
        <v>1548</v>
      </c>
      <c r="F349" s="102">
        <f>SUM(F350+F351+F359+F364)</f>
        <v>1548</v>
      </c>
      <c r="G349" s="102">
        <f aca="true" t="shared" si="36" ref="G349:L349">G350+G351+G359+G364</f>
        <v>1665</v>
      </c>
      <c r="H349" s="102">
        <f t="shared" si="36"/>
        <v>1665</v>
      </c>
      <c r="I349" s="102">
        <f t="shared" si="36"/>
        <v>1515</v>
      </c>
      <c r="J349" s="102">
        <f t="shared" si="36"/>
        <v>1665</v>
      </c>
      <c r="K349" s="102">
        <f t="shared" si="36"/>
        <v>1585.6</v>
      </c>
      <c r="L349" s="27">
        <f t="shared" si="36"/>
        <v>1585.6</v>
      </c>
    </row>
    <row r="350" spans="1:12" ht="15" customHeight="1" hidden="1">
      <c r="A350" s="445">
        <v>610</v>
      </c>
      <c r="B350" s="155"/>
      <c r="C350" s="164" t="s">
        <v>275</v>
      </c>
      <c r="D350" s="155" t="s">
        <v>84</v>
      </c>
      <c r="E350" s="205">
        <v>0</v>
      </c>
      <c r="F350" s="205">
        <v>0</v>
      </c>
      <c r="G350" s="205"/>
      <c r="H350" s="205"/>
      <c r="I350" s="205"/>
      <c r="J350" s="205"/>
      <c r="K350" s="205"/>
      <c r="L350" s="411"/>
    </row>
    <row r="351" spans="1:12" ht="15">
      <c r="A351" s="313">
        <v>62</v>
      </c>
      <c r="B351" s="9"/>
      <c r="C351" s="159"/>
      <c r="D351" s="9" t="s">
        <v>85</v>
      </c>
      <c r="E351" s="234">
        <f>SUM(E352:E358)</f>
        <v>316</v>
      </c>
      <c r="F351" s="234">
        <f aca="true" t="shared" si="37" ref="F351:L351">SUM(F352:F358)</f>
        <v>316</v>
      </c>
      <c r="G351" s="234">
        <f t="shared" si="37"/>
        <v>395</v>
      </c>
      <c r="H351" s="234">
        <f t="shared" si="37"/>
        <v>395</v>
      </c>
      <c r="I351" s="234">
        <f t="shared" si="37"/>
        <v>395</v>
      </c>
      <c r="J351" s="234">
        <f t="shared" si="37"/>
        <v>395</v>
      </c>
      <c r="K351" s="234">
        <f t="shared" si="37"/>
        <v>315.6</v>
      </c>
      <c r="L351" s="413">
        <f t="shared" si="37"/>
        <v>315.6</v>
      </c>
    </row>
    <row r="352" spans="1:12" ht="15">
      <c r="A352" s="329">
        <v>621000</v>
      </c>
      <c r="B352" s="31">
        <v>1</v>
      </c>
      <c r="C352" s="126" t="s">
        <v>275</v>
      </c>
      <c r="D352" s="31" t="s">
        <v>290</v>
      </c>
      <c r="E352" s="176">
        <v>90</v>
      </c>
      <c r="F352" s="176">
        <v>90</v>
      </c>
      <c r="G352" s="176">
        <v>110</v>
      </c>
      <c r="H352" s="176">
        <v>110</v>
      </c>
      <c r="I352" s="176">
        <v>110</v>
      </c>
      <c r="J352" s="176">
        <v>110</v>
      </c>
      <c r="K352" s="176">
        <v>90</v>
      </c>
      <c r="L352" s="393">
        <v>90</v>
      </c>
    </row>
    <row r="353" spans="1:12" ht="15">
      <c r="A353" s="320">
        <v>625001</v>
      </c>
      <c r="B353" s="15">
        <v>1</v>
      </c>
      <c r="C353" s="110" t="s">
        <v>275</v>
      </c>
      <c r="D353" s="15" t="s">
        <v>88</v>
      </c>
      <c r="E353" s="79">
        <v>13</v>
      </c>
      <c r="F353" s="79">
        <v>13</v>
      </c>
      <c r="G353" s="79">
        <v>16</v>
      </c>
      <c r="H353" s="79">
        <v>16</v>
      </c>
      <c r="I353" s="79">
        <v>16</v>
      </c>
      <c r="J353" s="79">
        <v>16</v>
      </c>
      <c r="K353" s="79">
        <v>12.6</v>
      </c>
      <c r="L353" s="325">
        <v>12.6</v>
      </c>
    </row>
    <row r="354" spans="1:12" ht="15">
      <c r="A354" s="318">
        <v>625002</v>
      </c>
      <c r="B354" s="13">
        <v>1</v>
      </c>
      <c r="C354" s="112" t="s">
        <v>275</v>
      </c>
      <c r="D354" s="15" t="s">
        <v>89</v>
      </c>
      <c r="E354" s="79">
        <v>126</v>
      </c>
      <c r="F354" s="79">
        <v>126</v>
      </c>
      <c r="G354" s="79">
        <v>160</v>
      </c>
      <c r="H354" s="79">
        <v>160</v>
      </c>
      <c r="I354" s="79">
        <v>160</v>
      </c>
      <c r="J354" s="79">
        <v>160</v>
      </c>
      <c r="K354" s="79">
        <v>126</v>
      </c>
      <c r="L354" s="325">
        <v>126</v>
      </c>
    </row>
    <row r="355" spans="1:12" ht="15">
      <c r="A355" s="320">
        <v>625003</v>
      </c>
      <c r="B355" s="15">
        <v>1</v>
      </c>
      <c r="C355" s="112" t="s">
        <v>275</v>
      </c>
      <c r="D355" s="15" t="s">
        <v>90</v>
      </c>
      <c r="E355" s="79">
        <v>8</v>
      </c>
      <c r="F355" s="79">
        <v>8</v>
      </c>
      <c r="G355" s="79">
        <v>10</v>
      </c>
      <c r="H355" s="79">
        <v>10</v>
      </c>
      <c r="I355" s="79">
        <v>10</v>
      </c>
      <c r="J355" s="79">
        <v>10</v>
      </c>
      <c r="K355" s="79">
        <v>8</v>
      </c>
      <c r="L355" s="325">
        <v>8</v>
      </c>
    </row>
    <row r="356" spans="1:12" ht="15">
      <c r="A356" s="320">
        <v>625004</v>
      </c>
      <c r="B356" s="44">
        <v>1</v>
      </c>
      <c r="C356" s="112" t="s">
        <v>275</v>
      </c>
      <c r="D356" s="15" t="s">
        <v>91</v>
      </c>
      <c r="E356" s="14">
        <v>27</v>
      </c>
      <c r="F356" s="14">
        <v>27</v>
      </c>
      <c r="G356" s="14">
        <v>35</v>
      </c>
      <c r="H356" s="14">
        <v>35</v>
      </c>
      <c r="I356" s="14">
        <v>35</v>
      </c>
      <c r="J356" s="14">
        <v>35</v>
      </c>
      <c r="K356" s="14">
        <v>27</v>
      </c>
      <c r="L356" s="321">
        <v>27</v>
      </c>
    </row>
    <row r="357" spans="1:12" ht="15">
      <c r="A357" s="320">
        <v>625005</v>
      </c>
      <c r="B357" s="44">
        <v>1</v>
      </c>
      <c r="C357" s="112" t="s">
        <v>275</v>
      </c>
      <c r="D357" s="15" t="s">
        <v>92</v>
      </c>
      <c r="E357" s="14">
        <v>9</v>
      </c>
      <c r="F357" s="14">
        <v>9</v>
      </c>
      <c r="G357" s="14">
        <v>11</v>
      </c>
      <c r="H357" s="14">
        <v>11</v>
      </c>
      <c r="I357" s="14">
        <v>11</v>
      </c>
      <c r="J357" s="14">
        <v>11</v>
      </c>
      <c r="K357" s="14">
        <v>9</v>
      </c>
      <c r="L357" s="321">
        <v>9</v>
      </c>
    </row>
    <row r="358" spans="1:12" ht="15">
      <c r="A358" s="322">
        <v>625007</v>
      </c>
      <c r="B358" s="17">
        <v>1</v>
      </c>
      <c r="C358" s="113" t="s">
        <v>275</v>
      </c>
      <c r="D358" s="69" t="s">
        <v>291</v>
      </c>
      <c r="E358" s="140">
        <v>43</v>
      </c>
      <c r="F358" s="140">
        <v>43</v>
      </c>
      <c r="G358" s="140">
        <v>53</v>
      </c>
      <c r="H358" s="140">
        <v>53</v>
      </c>
      <c r="I358" s="140">
        <v>53</v>
      </c>
      <c r="J358" s="140">
        <v>53</v>
      </c>
      <c r="K358" s="140">
        <v>43</v>
      </c>
      <c r="L358" s="394">
        <v>43</v>
      </c>
    </row>
    <row r="359" spans="1:12" ht="15">
      <c r="A359" s="313">
        <v>633</v>
      </c>
      <c r="B359" s="114"/>
      <c r="C359" s="135"/>
      <c r="D359" s="9" t="s">
        <v>102</v>
      </c>
      <c r="E359" s="10">
        <f>SUM(E360:E363)</f>
        <v>332</v>
      </c>
      <c r="F359" s="10">
        <f aca="true" t="shared" si="38" ref="F359:L359">SUM(F360:F363)</f>
        <v>332</v>
      </c>
      <c r="G359" s="10">
        <f t="shared" si="38"/>
        <v>170</v>
      </c>
      <c r="H359" s="10">
        <f t="shared" si="38"/>
        <v>170</v>
      </c>
      <c r="I359" s="10">
        <f t="shared" si="38"/>
        <v>20</v>
      </c>
      <c r="J359" s="10">
        <f t="shared" si="38"/>
        <v>170</v>
      </c>
      <c r="K359" s="10">
        <f t="shared" si="38"/>
        <v>170</v>
      </c>
      <c r="L359" s="314">
        <f t="shared" si="38"/>
        <v>170</v>
      </c>
    </row>
    <row r="360" spans="1:12" ht="15">
      <c r="A360" s="318">
        <v>633009</v>
      </c>
      <c r="B360" s="74">
        <v>1</v>
      </c>
      <c r="C360" s="136" t="s">
        <v>275</v>
      </c>
      <c r="D360" s="13" t="s">
        <v>184</v>
      </c>
      <c r="E360" s="12">
        <v>332</v>
      </c>
      <c r="F360" s="12">
        <v>332</v>
      </c>
      <c r="G360" s="12">
        <v>150</v>
      </c>
      <c r="H360" s="12">
        <v>150</v>
      </c>
      <c r="I360" s="12"/>
      <c r="J360" s="12">
        <v>150</v>
      </c>
      <c r="K360" s="12">
        <v>150</v>
      </c>
      <c r="L360" s="319">
        <v>150</v>
      </c>
    </row>
    <row r="361" spans="1:12" ht="0.75" customHeight="1">
      <c r="A361" s="320">
        <v>633006</v>
      </c>
      <c r="B361" s="15">
        <v>1</v>
      </c>
      <c r="C361" s="110" t="s">
        <v>275</v>
      </c>
      <c r="D361" s="15" t="s">
        <v>107</v>
      </c>
      <c r="E361" s="14">
        <v>0</v>
      </c>
      <c r="F361" s="14">
        <v>0</v>
      </c>
      <c r="G361" s="14">
        <v>0</v>
      </c>
      <c r="H361" s="14">
        <v>0</v>
      </c>
      <c r="I361" s="14"/>
      <c r="J361" s="14">
        <v>0</v>
      </c>
      <c r="K361" s="14">
        <v>0</v>
      </c>
      <c r="L361" s="321"/>
    </row>
    <row r="362" spans="1:12" ht="15" customHeight="1" hidden="1">
      <c r="A362" s="320">
        <v>633006</v>
      </c>
      <c r="B362" s="15">
        <v>3</v>
      </c>
      <c r="C362" s="112" t="s">
        <v>275</v>
      </c>
      <c r="D362" s="15" t="s">
        <v>109</v>
      </c>
      <c r="E362" s="14">
        <v>0</v>
      </c>
      <c r="F362" s="14">
        <v>0</v>
      </c>
      <c r="G362" s="14">
        <v>0</v>
      </c>
      <c r="H362" s="14">
        <v>0</v>
      </c>
      <c r="I362" s="14"/>
      <c r="J362" s="14">
        <v>0</v>
      </c>
      <c r="K362" s="14">
        <v>0</v>
      </c>
      <c r="L362" s="321"/>
    </row>
    <row r="363" spans="1:12" ht="15">
      <c r="A363" s="328">
        <v>633006</v>
      </c>
      <c r="B363" s="43">
        <v>1</v>
      </c>
      <c r="C363" s="108" t="s">
        <v>275</v>
      </c>
      <c r="D363" s="43" t="s">
        <v>110</v>
      </c>
      <c r="E363" s="32"/>
      <c r="F363" s="32"/>
      <c r="G363" s="32">
        <v>20</v>
      </c>
      <c r="H363" s="32">
        <v>20</v>
      </c>
      <c r="I363" s="32">
        <v>20</v>
      </c>
      <c r="J363" s="32">
        <v>20</v>
      </c>
      <c r="K363" s="32">
        <v>20</v>
      </c>
      <c r="L363" s="383">
        <v>20</v>
      </c>
    </row>
    <row r="364" spans="1:12" ht="14.25" customHeight="1">
      <c r="A364" s="367">
        <v>637</v>
      </c>
      <c r="B364" s="107"/>
      <c r="C364" s="135"/>
      <c r="D364" s="107" t="s">
        <v>147</v>
      </c>
      <c r="E364" s="106">
        <f>SUM(E365:E366)</f>
        <v>900</v>
      </c>
      <c r="F364" s="106">
        <f>SUM(F365:F366)</f>
        <v>900</v>
      </c>
      <c r="G364" s="106">
        <f aca="true" t="shared" si="39" ref="G364:L364">G365+G366</f>
        <v>1100</v>
      </c>
      <c r="H364" s="106">
        <f t="shared" si="39"/>
        <v>1100</v>
      </c>
      <c r="I364" s="106">
        <f t="shared" si="39"/>
        <v>1100</v>
      </c>
      <c r="J364" s="106">
        <f t="shared" si="39"/>
        <v>1100</v>
      </c>
      <c r="K364" s="106">
        <f t="shared" si="39"/>
        <v>1100</v>
      </c>
      <c r="L364" s="391">
        <f t="shared" si="39"/>
        <v>1100</v>
      </c>
    </row>
    <row r="365" spans="1:12" ht="15" customHeight="1" hidden="1">
      <c r="A365" s="329">
        <v>637016</v>
      </c>
      <c r="B365" s="31"/>
      <c r="C365" s="126" t="s">
        <v>275</v>
      </c>
      <c r="D365" s="31" t="s">
        <v>292</v>
      </c>
      <c r="E365" s="30">
        <v>0</v>
      </c>
      <c r="F365" s="30">
        <v>0</v>
      </c>
      <c r="G365" s="30">
        <v>0</v>
      </c>
      <c r="H365" s="30">
        <v>0</v>
      </c>
      <c r="I365" s="30"/>
      <c r="J365" s="30">
        <v>0</v>
      </c>
      <c r="K365" s="30">
        <v>0</v>
      </c>
      <c r="L365" s="330"/>
    </row>
    <row r="366" spans="1:16" ht="15">
      <c r="A366" s="328">
        <v>637027</v>
      </c>
      <c r="B366" s="235">
        <v>1</v>
      </c>
      <c r="C366" s="113" t="s">
        <v>275</v>
      </c>
      <c r="D366" s="43" t="s">
        <v>172</v>
      </c>
      <c r="E366" s="32">
        <v>900</v>
      </c>
      <c r="F366" s="32">
        <v>900</v>
      </c>
      <c r="G366" s="32">
        <v>1100</v>
      </c>
      <c r="H366" s="32">
        <v>1100</v>
      </c>
      <c r="I366" s="32">
        <v>1100</v>
      </c>
      <c r="J366" s="32">
        <v>1100</v>
      </c>
      <c r="K366" s="32">
        <v>1100</v>
      </c>
      <c r="L366" s="383">
        <v>1100</v>
      </c>
      <c r="P366" s="72"/>
    </row>
    <row r="367" spans="1:16" ht="15.75" thickBot="1">
      <c r="A367" s="331"/>
      <c r="B367" s="378"/>
      <c r="C367" s="110"/>
      <c r="D367" s="23"/>
      <c r="E367" s="19"/>
      <c r="F367" s="19"/>
      <c r="G367" s="19"/>
      <c r="H367" s="19"/>
      <c r="I367" s="19"/>
      <c r="J367" s="19"/>
      <c r="K367" s="19"/>
      <c r="L367" s="332"/>
      <c r="P367" s="341"/>
    </row>
    <row r="368" spans="1:12" ht="15.75" thickBot="1">
      <c r="A368" s="104" t="s">
        <v>293</v>
      </c>
      <c r="B368" s="25"/>
      <c r="C368" s="103"/>
      <c r="D368" s="25" t="s">
        <v>294</v>
      </c>
      <c r="E368" s="102">
        <f>SUM(E369+E378+E381+E386+E388+E392)</f>
        <v>9479</v>
      </c>
      <c r="F368" s="102">
        <f>SUM(F369+F378+F381+F386+F388+F392)</f>
        <v>9479</v>
      </c>
      <c r="G368" s="102">
        <f aca="true" t="shared" si="40" ref="G368:L368">G369+G378+G381+G386+G388+G392</f>
        <v>11764</v>
      </c>
      <c r="H368" s="102">
        <f t="shared" si="40"/>
        <v>11764</v>
      </c>
      <c r="I368" s="102">
        <f t="shared" si="40"/>
        <v>11229</v>
      </c>
      <c r="J368" s="102">
        <f t="shared" si="40"/>
        <v>10484</v>
      </c>
      <c r="K368" s="102">
        <f t="shared" si="40"/>
        <v>6479</v>
      </c>
      <c r="L368" s="27">
        <f t="shared" si="40"/>
        <v>6386.09</v>
      </c>
    </row>
    <row r="369" spans="1:15" ht="15">
      <c r="A369" s="445">
        <v>62</v>
      </c>
      <c r="B369" s="155"/>
      <c r="C369" s="164"/>
      <c r="D369" s="155" t="s">
        <v>85</v>
      </c>
      <c r="E369" s="158">
        <f>SUM(E373+E374+E377)</f>
        <v>294</v>
      </c>
      <c r="F369" s="158">
        <f>SUM(F373+F374+F377)</f>
        <v>294</v>
      </c>
      <c r="G369" s="158">
        <f aca="true" t="shared" si="41" ref="G369:L369">SUM(G370:G377)</f>
        <v>379</v>
      </c>
      <c r="H369" s="158">
        <f t="shared" si="41"/>
        <v>379</v>
      </c>
      <c r="I369" s="158">
        <f t="shared" si="41"/>
        <v>379</v>
      </c>
      <c r="J369" s="158">
        <f t="shared" si="41"/>
        <v>379</v>
      </c>
      <c r="K369" s="158">
        <f t="shared" si="41"/>
        <v>294</v>
      </c>
      <c r="L369" s="388">
        <f t="shared" si="41"/>
        <v>271.04</v>
      </c>
      <c r="O369" s="341"/>
    </row>
    <row r="370" spans="1:12" ht="0.75" customHeight="1">
      <c r="A370" s="318">
        <v>621000</v>
      </c>
      <c r="B370" s="31"/>
      <c r="C370" s="136" t="s">
        <v>295</v>
      </c>
      <c r="D370" s="74" t="s">
        <v>86</v>
      </c>
      <c r="E370" s="12"/>
      <c r="F370" s="12"/>
      <c r="G370" s="30"/>
      <c r="H370" s="30"/>
      <c r="I370" s="30"/>
      <c r="J370" s="30"/>
      <c r="K370" s="30"/>
      <c r="L370" s="330"/>
    </row>
    <row r="371" spans="1:12" ht="15" customHeight="1" hidden="1">
      <c r="A371" s="320">
        <v>623000</v>
      </c>
      <c r="B371" s="15"/>
      <c r="C371" s="112" t="s">
        <v>295</v>
      </c>
      <c r="D371" s="44" t="s">
        <v>87</v>
      </c>
      <c r="E371" s="14"/>
      <c r="F371" s="14"/>
      <c r="G371" s="14"/>
      <c r="H371" s="14"/>
      <c r="I371" s="14"/>
      <c r="J371" s="14"/>
      <c r="K371" s="14"/>
      <c r="L371" s="321"/>
    </row>
    <row r="372" spans="1:12" ht="15" customHeight="1" hidden="1">
      <c r="A372" s="320">
        <v>625001</v>
      </c>
      <c r="B372" s="15"/>
      <c r="C372" s="112" t="s">
        <v>295</v>
      </c>
      <c r="D372" s="44" t="s">
        <v>88</v>
      </c>
      <c r="E372" s="14"/>
      <c r="F372" s="14"/>
      <c r="G372" s="14"/>
      <c r="H372" s="14"/>
      <c r="I372" s="14"/>
      <c r="J372" s="14"/>
      <c r="K372" s="14"/>
      <c r="L372" s="321"/>
    </row>
    <row r="373" spans="1:15" ht="15">
      <c r="A373" s="320">
        <v>625002</v>
      </c>
      <c r="B373" s="15"/>
      <c r="C373" s="110" t="s">
        <v>295</v>
      </c>
      <c r="D373" s="44" t="s">
        <v>89</v>
      </c>
      <c r="E373" s="14">
        <v>210</v>
      </c>
      <c r="F373" s="14">
        <v>210</v>
      </c>
      <c r="G373" s="14">
        <v>270</v>
      </c>
      <c r="H373" s="14">
        <v>270</v>
      </c>
      <c r="I373" s="14">
        <v>270</v>
      </c>
      <c r="J373" s="14">
        <v>270</v>
      </c>
      <c r="K373" s="14">
        <v>210</v>
      </c>
      <c r="L373" s="321">
        <v>210</v>
      </c>
      <c r="O373" s="341"/>
    </row>
    <row r="374" spans="1:12" ht="15">
      <c r="A374" s="318">
        <v>625003</v>
      </c>
      <c r="B374" s="13"/>
      <c r="C374" s="112" t="s">
        <v>295</v>
      </c>
      <c r="D374" s="74" t="s">
        <v>90</v>
      </c>
      <c r="E374" s="12">
        <v>12</v>
      </c>
      <c r="F374" s="12">
        <v>12</v>
      </c>
      <c r="G374" s="14">
        <v>17</v>
      </c>
      <c r="H374" s="14">
        <v>17</v>
      </c>
      <c r="I374" s="14">
        <v>17</v>
      </c>
      <c r="J374" s="14">
        <v>17</v>
      </c>
      <c r="K374" s="14">
        <v>12</v>
      </c>
      <c r="L374" s="321">
        <v>9.53</v>
      </c>
    </row>
    <row r="375" spans="1:12" ht="0.75" customHeight="1">
      <c r="A375" s="320">
        <v>625004</v>
      </c>
      <c r="B375" s="15"/>
      <c r="C375" s="112" t="s">
        <v>295</v>
      </c>
      <c r="D375" s="44" t="s">
        <v>91</v>
      </c>
      <c r="E375" s="14"/>
      <c r="F375" s="14"/>
      <c r="G375" s="14"/>
      <c r="H375" s="14"/>
      <c r="I375" s="14"/>
      <c r="J375" s="14"/>
      <c r="K375" s="14"/>
      <c r="L375" s="321"/>
    </row>
    <row r="376" spans="1:12" ht="15" customHeight="1" hidden="1">
      <c r="A376" s="331">
        <v>625005</v>
      </c>
      <c r="B376" s="23"/>
      <c r="C376" s="112" t="s">
        <v>295</v>
      </c>
      <c r="D376" s="47" t="s">
        <v>92</v>
      </c>
      <c r="E376" s="19"/>
      <c r="F376" s="19"/>
      <c r="G376" s="14"/>
      <c r="H376" s="14"/>
      <c r="I376" s="14"/>
      <c r="J376" s="14"/>
      <c r="K376" s="14"/>
      <c r="L376" s="321"/>
    </row>
    <row r="377" spans="1:12" ht="15">
      <c r="A377" s="320">
        <v>625007</v>
      </c>
      <c r="B377" s="43"/>
      <c r="C377" s="110" t="s">
        <v>295</v>
      </c>
      <c r="D377" s="44" t="s">
        <v>93</v>
      </c>
      <c r="E377" s="14">
        <v>72</v>
      </c>
      <c r="F377" s="14">
        <v>72</v>
      </c>
      <c r="G377" s="14">
        <v>92</v>
      </c>
      <c r="H377" s="14">
        <v>92</v>
      </c>
      <c r="I377" s="14">
        <v>92</v>
      </c>
      <c r="J377" s="14">
        <v>92</v>
      </c>
      <c r="K377" s="14">
        <v>72</v>
      </c>
      <c r="L377" s="321">
        <v>51.51</v>
      </c>
    </row>
    <row r="378" spans="1:12" ht="15">
      <c r="A378" s="313">
        <v>632</v>
      </c>
      <c r="B378" s="9"/>
      <c r="C378" s="135"/>
      <c r="D378" s="9" t="s">
        <v>95</v>
      </c>
      <c r="E378" s="10">
        <f>SUM(E379:E380)</f>
        <v>2300</v>
      </c>
      <c r="F378" s="10">
        <f>SUM(F379:F380)</f>
        <v>2300</v>
      </c>
      <c r="G378" s="10">
        <f aca="true" t="shared" si="42" ref="G378:L378">G379+G380</f>
        <v>2300</v>
      </c>
      <c r="H378" s="10">
        <f t="shared" si="42"/>
        <v>1300</v>
      </c>
      <c r="I378" s="10">
        <f t="shared" si="42"/>
        <v>1300</v>
      </c>
      <c r="J378" s="10">
        <f t="shared" si="42"/>
        <v>2300</v>
      </c>
      <c r="K378" s="10">
        <f t="shared" si="42"/>
        <v>2300</v>
      </c>
      <c r="L378" s="314">
        <f t="shared" si="42"/>
        <v>2030</v>
      </c>
    </row>
    <row r="379" spans="1:12" ht="15">
      <c r="A379" s="318">
        <v>632001</v>
      </c>
      <c r="B379" s="13">
        <v>1</v>
      </c>
      <c r="C379" s="136" t="s">
        <v>295</v>
      </c>
      <c r="D379" s="13" t="s">
        <v>296</v>
      </c>
      <c r="E379" s="12">
        <v>300</v>
      </c>
      <c r="F379" s="12">
        <v>300</v>
      </c>
      <c r="G379" s="12">
        <v>300</v>
      </c>
      <c r="H379" s="12">
        <v>300</v>
      </c>
      <c r="I379" s="12">
        <v>300</v>
      </c>
      <c r="J379" s="12">
        <v>300</v>
      </c>
      <c r="K379" s="12">
        <v>300</v>
      </c>
      <c r="L379" s="319">
        <v>30</v>
      </c>
    </row>
    <row r="380" spans="1:12" ht="15">
      <c r="A380" s="322">
        <v>632001</v>
      </c>
      <c r="B380" s="17">
        <v>2</v>
      </c>
      <c r="C380" s="136" t="s">
        <v>295</v>
      </c>
      <c r="D380" s="17" t="s">
        <v>98</v>
      </c>
      <c r="E380" s="12">
        <v>2000</v>
      </c>
      <c r="F380" s="12">
        <v>2000</v>
      </c>
      <c r="G380" s="12">
        <v>2000</v>
      </c>
      <c r="H380" s="12">
        <v>1000</v>
      </c>
      <c r="I380" s="12">
        <v>1000</v>
      </c>
      <c r="J380" s="12">
        <v>2000</v>
      </c>
      <c r="K380" s="12">
        <v>2000</v>
      </c>
      <c r="L380" s="319">
        <v>2000</v>
      </c>
    </row>
    <row r="381" spans="1:12" ht="15">
      <c r="A381" s="354">
        <v>633</v>
      </c>
      <c r="B381" s="9"/>
      <c r="C381" s="135"/>
      <c r="D381" s="9" t="s">
        <v>102</v>
      </c>
      <c r="E381" s="11">
        <f aca="true" t="shared" si="43" ref="E381:L381">SUM(E382:E385)</f>
        <v>335</v>
      </c>
      <c r="F381" s="11">
        <f t="shared" si="43"/>
        <v>335</v>
      </c>
      <c r="G381" s="11">
        <f t="shared" si="43"/>
        <v>285</v>
      </c>
      <c r="H381" s="11">
        <f t="shared" si="43"/>
        <v>1285</v>
      </c>
      <c r="I381" s="11">
        <f t="shared" si="43"/>
        <v>1080</v>
      </c>
      <c r="J381" s="11">
        <f t="shared" si="43"/>
        <v>3885</v>
      </c>
      <c r="K381" s="11">
        <f t="shared" si="43"/>
        <v>285</v>
      </c>
      <c r="L381" s="317">
        <f t="shared" si="43"/>
        <v>485.05</v>
      </c>
    </row>
    <row r="382" spans="1:12" ht="15">
      <c r="A382" s="454">
        <v>633001</v>
      </c>
      <c r="B382" s="31"/>
      <c r="C382" s="136" t="s">
        <v>295</v>
      </c>
      <c r="D382" s="161" t="s">
        <v>208</v>
      </c>
      <c r="E382" s="182">
        <v>100</v>
      </c>
      <c r="F382" s="182">
        <v>100</v>
      </c>
      <c r="G382" s="30">
        <v>50</v>
      </c>
      <c r="H382" s="48">
        <v>50</v>
      </c>
      <c r="I382" s="48"/>
      <c r="J382" s="30">
        <v>350</v>
      </c>
      <c r="K382" s="30">
        <v>50</v>
      </c>
      <c r="L382" s="330">
        <v>250</v>
      </c>
    </row>
    <row r="383" spans="1:13" ht="15">
      <c r="A383" s="455">
        <v>633003</v>
      </c>
      <c r="B383" s="13"/>
      <c r="C383" s="236" t="s">
        <v>295</v>
      </c>
      <c r="D383" s="148" t="s">
        <v>422</v>
      </c>
      <c r="E383" s="33"/>
      <c r="F383" s="33"/>
      <c r="G383" s="14"/>
      <c r="H383" s="33">
        <v>1000</v>
      </c>
      <c r="I383" s="33">
        <v>1000</v>
      </c>
      <c r="J383" s="14"/>
      <c r="K383" s="14"/>
      <c r="L383" s="332"/>
      <c r="M383" s="341"/>
    </row>
    <row r="384" spans="1:13" ht="15">
      <c r="A384" s="355">
        <v>633006</v>
      </c>
      <c r="B384" s="15">
        <v>7</v>
      </c>
      <c r="C384" s="236" t="s">
        <v>295</v>
      </c>
      <c r="D384" s="20" t="s">
        <v>229</v>
      </c>
      <c r="E384" s="237">
        <v>200</v>
      </c>
      <c r="F384" s="237">
        <v>200</v>
      </c>
      <c r="G384" s="237">
        <v>200</v>
      </c>
      <c r="H384" s="237">
        <v>200</v>
      </c>
      <c r="I384" s="237">
        <v>50</v>
      </c>
      <c r="J384" s="237">
        <v>3500</v>
      </c>
      <c r="K384" s="237">
        <v>200</v>
      </c>
      <c r="L384" s="321">
        <v>200</v>
      </c>
      <c r="M384" s="341"/>
    </row>
    <row r="385" spans="1:12" ht="15">
      <c r="A385" s="318">
        <v>633006</v>
      </c>
      <c r="B385" s="13">
        <v>3</v>
      </c>
      <c r="C385" s="136" t="s">
        <v>295</v>
      </c>
      <c r="D385" s="13" t="s">
        <v>109</v>
      </c>
      <c r="E385" s="12">
        <v>35</v>
      </c>
      <c r="F385" s="12">
        <v>35</v>
      </c>
      <c r="G385" s="12">
        <v>35</v>
      </c>
      <c r="H385" s="12">
        <v>35</v>
      </c>
      <c r="I385" s="12">
        <v>30</v>
      </c>
      <c r="J385" s="12">
        <v>35</v>
      </c>
      <c r="K385" s="12">
        <v>35</v>
      </c>
      <c r="L385" s="319">
        <v>35.05</v>
      </c>
    </row>
    <row r="386" spans="1:12" ht="15">
      <c r="A386" s="354">
        <v>635</v>
      </c>
      <c r="B386" s="9"/>
      <c r="C386" s="135"/>
      <c r="D386" s="9" t="s">
        <v>297</v>
      </c>
      <c r="E386" s="10">
        <v>50</v>
      </c>
      <c r="F386" s="10">
        <v>50</v>
      </c>
      <c r="G386" s="10">
        <v>200</v>
      </c>
      <c r="H386" s="10">
        <v>200</v>
      </c>
      <c r="I386" s="10">
        <v>50</v>
      </c>
      <c r="J386" s="10">
        <f>J387</f>
        <v>200</v>
      </c>
      <c r="K386" s="10">
        <f>K387</f>
        <v>50</v>
      </c>
      <c r="L386" s="314">
        <f>L387</f>
        <v>50</v>
      </c>
    </row>
    <row r="387" spans="1:12" ht="15">
      <c r="A387" s="358">
        <v>635006</v>
      </c>
      <c r="B387" s="115">
        <v>4</v>
      </c>
      <c r="C387" s="135" t="s">
        <v>295</v>
      </c>
      <c r="D387" s="115" t="s">
        <v>298</v>
      </c>
      <c r="E387" s="119">
        <v>50</v>
      </c>
      <c r="F387" s="119">
        <v>50</v>
      </c>
      <c r="G387" s="119">
        <v>200</v>
      </c>
      <c r="H387" s="119">
        <v>200</v>
      </c>
      <c r="I387" s="119">
        <v>150</v>
      </c>
      <c r="J387" s="119">
        <v>200</v>
      </c>
      <c r="K387" s="119">
        <v>50</v>
      </c>
      <c r="L387" s="316">
        <v>50</v>
      </c>
    </row>
    <row r="388" spans="1:12" ht="15">
      <c r="A388" s="313">
        <v>637</v>
      </c>
      <c r="B388" s="9"/>
      <c r="C388" s="135"/>
      <c r="D388" s="9" t="s">
        <v>172</v>
      </c>
      <c r="E388" s="10">
        <f>SUM(E389:E390)</f>
        <v>1900</v>
      </c>
      <c r="F388" s="10">
        <f>SUM(F389:F390)</f>
        <v>1900</v>
      </c>
      <c r="G388" s="10">
        <v>1900</v>
      </c>
      <c r="H388" s="10">
        <f>SUM(H389:H390)</f>
        <v>2400</v>
      </c>
      <c r="I388" s="10">
        <f>SUM(I389:I390)</f>
        <v>2400</v>
      </c>
      <c r="J388" s="10">
        <f>J389+J390+J391</f>
        <v>2020</v>
      </c>
      <c r="K388" s="10">
        <f>K389+K390</f>
        <v>1900</v>
      </c>
      <c r="L388" s="314">
        <f>L389+L390</f>
        <v>1900</v>
      </c>
    </row>
    <row r="389" spans="1:14" ht="15">
      <c r="A389" s="328">
        <v>637027</v>
      </c>
      <c r="B389" s="235"/>
      <c r="C389" s="113" t="s">
        <v>295</v>
      </c>
      <c r="D389" s="43" t="s">
        <v>172</v>
      </c>
      <c r="E389" s="32">
        <v>1900</v>
      </c>
      <c r="F389" s="32">
        <v>1900</v>
      </c>
      <c r="G389" s="32">
        <v>1900</v>
      </c>
      <c r="H389" s="32">
        <v>1900</v>
      </c>
      <c r="I389" s="32">
        <v>1900</v>
      </c>
      <c r="J389" s="32">
        <v>1900</v>
      </c>
      <c r="K389" s="32">
        <v>1900</v>
      </c>
      <c r="L389" s="383">
        <v>1900</v>
      </c>
      <c r="N389" s="341"/>
    </row>
    <row r="390" spans="1:14" ht="15">
      <c r="A390" s="315">
        <v>637004</v>
      </c>
      <c r="B390" s="115"/>
      <c r="C390" s="135" t="s">
        <v>295</v>
      </c>
      <c r="D390" s="115" t="s">
        <v>299</v>
      </c>
      <c r="E390" s="119"/>
      <c r="F390" s="119"/>
      <c r="G390" s="119"/>
      <c r="H390" s="119">
        <v>500</v>
      </c>
      <c r="I390" s="119">
        <v>500</v>
      </c>
      <c r="J390" s="119"/>
      <c r="K390" s="119"/>
      <c r="L390" s="316"/>
      <c r="N390" s="341"/>
    </row>
    <row r="391" spans="1:14" ht="15">
      <c r="A391" s="315">
        <v>637015</v>
      </c>
      <c r="B391" s="115"/>
      <c r="C391" s="135" t="s">
        <v>83</v>
      </c>
      <c r="D391" s="115" t="s">
        <v>165</v>
      </c>
      <c r="E391" s="119"/>
      <c r="F391" s="119"/>
      <c r="G391" s="119"/>
      <c r="H391" s="119"/>
      <c r="I391" s="119"/>
      <c r="J391" s="119">
        <v>120</v>
      </c>
      <c r="K391" s="119">
        <v>120</v>
      </c>
      <c r="L391" s="316">
        <v>120</v>
      </c>
      <c r="N391" s="341"/>
    </row>
    <row r="392" spans="1:12" ht="15">
      <c r="A392" s="313">
        <v>642</v>
      </c>
      <c r="B392" s="9"/>
      <c r="C392" s="135"/>
      <c r="D392" s="9" t="s">
        <v>300</v>
      </c>
      <c r="E392" s="10">
        <f>SUM(E393:E396)</f>
        <v>4600</v>
      </c>
      <c r="F392" s="10">
        <f aca="true" t="shared" si="44" ref="F392:L392">SUM(F393:F396)</f>
        <v>4600</v>
      </c>
      <c r="G392" s="10">
        <f t="shared" si="44"/>
        <v>6700</v>
      </c>
      <c r="H392" s="10">
        <f t="shared" si="44"/>
        <v>6200</v>
      </c>
      <c r="I392" s="10">
        <f t="shared" si="44"/>
        <v>6020</v>
      </c>
      <c r="J392" s="10">
        <f t="shared" si="44"/>
        <v>1700</v>
      </c>
      <c r="K392" s="10">
        <f t="shared" si="44"/>
        <v>1650</v>
      </c>
      <c r="L392" s="314">
        <f t="shared" si="44"/>
        <v>1650</v>
      </c>
    </row>
    <row r="393" spans="1:12" ht="15">
      <c r="A393" s="329">
        <v>642002</v>
      </c>
      <c r="B393" s="31">
        <v>3</v>
      </c>
      <c r="C393" s="130" t="s">
        <v>187</v>
      </c>
      <c r="D393" s="161" t="s">
        <v>301</v>
      </c>
      <c r="E393" s="19">
        <v>900</v>
      </c>
      <c r="F393" s="19">
        <v>900</v>
      </c>
      <c r="G393" s="48">
        <v>900</v>
      </c>
      <c r="H393" s="48">
        <v>830</v>
      </c>
      <c r="I393" s="48">
        <v>800</v>
      </c>
      <c r="J393" s="48">
        <v>900</v>
      </c>
      <c r="K393" s="48">
        <v>900</v>
      </c>
      <c r="L393" s="335">
        <v>900</v>
      </c>
    </row>
    <row r="394" spans="1:12" ht="15">
      <c r="A394" s="320">
        <v>642006</v>
      </c>
      <c r="B394" s="15"/>
      <c r="C394" s="238" t="s">
        <v>187</v>
      </c>
      <c r="D394" s="15" t="s">
        <v>302</v>
      </c>
      <c r="E394" s="237">
        <v>100</v>
      </c>
      <c r="F394" s="237">
        <v>100</v>
      </c>
      <c r="G394" s="14">
        <v>450</v>
      </c>
      <c r="H394" s="14">
        <v>450</v>
      </c>
      <c r="I394" s="14">
        <v>300</v>
      </c>
      <c r="J394" s="14">
        <v>450</v>
      </c>
      <c r="K394" s="14">
        <v>400</v>
      </c>
      <c r="L394" s="321">
        <v>400</v>
      </c>
    </row>
    <row r="395" spans="1:12" ht="15">
      <c r="A395" s="320">
        <v>642011</v>
      </c>
      <c r="B395" s="15"/>
      <c r="C395" s="238" t="s">
        <v>187</v>
      </c>
      <c r="D395" s="15" t="s">
        <v>303</v>
      </c>
      <c r="E395" s="237">
        <v>600</v>
      </c>
      <c r="F395" s="237">
        <v>600</v>
      </c>
      <c r="G395" s="14">
        <v>350</v>
      </c>
      <c r="H395" s="14">
        <v>420</v>
      </c>
      <c r="I395" s="14">
        <v>420</v>
      </c>
      <c r="J395" s="14">
        <v>350</v>
      </c>
      <c r="K395" s="14">
        <v>350</v>
      </c>
      <c r="L395" s="321">
        <v>350</v>
      </c>
    </row>
    <row r="396" spans="1:15" ht="15">
      <c r="A396" s="331">
        <v>642007</v>
      </c>
      <c r="B396" s="23"/>
      <c r="C396" s="130" t="s">
        <v>187</v>
      </c>
      <c r="D396" s="17" t="s">
        <v>304</v>
      </c>
      <c r="E396" s="32">
        <v>3000</v>
      </c>
      <c r="F396" s="32">
        <v>3000</v>
      </c>
      <c r="G396" s="48">
        <v>5000</v>
      </c>
      <c r="H396" s="48">
        <v>4500</v>
      </c>
      <c r="I396" s="48">
        <v>4500</v>
      </c>
      <c r="J396" s="340"/>
      <c r="K396" s="48"/>
      <c r="L396" s="335"/>
      <c r="O396" s="341"/>
    </row>
    <row r="397" spans="1:12" ht="15.75" thickBot="1">
      <c r="A397" s="442"/>
      <c r="B397" s="172"/>
      <c r="C397" s="167"/>
      <c r="D397" s="173"/>
      <c r="E397" s="193"/>
      <c r="F397" s="193"/>
      <c r="G397" s="240"/>
      <c r="H397" s="239"/>
      <c r="I397" s="239"/>
      <c r="J397" s="239"/>
      <c r="K397" s="239"/>
      <c r="L397" s="414"/>
    </row>
    <row r="398" spans="1:12" ht="15.75" thickBot="1">
      <c r="A398" s="104" t="s">
        <v>305</v>
      </c>
      <c r="B398" s="25"/>
      <c r="C398" s="154"/>
      <c r="D398" s="153" t="s">
        <v>306</v>
      </c>
      <c r="E398" s="102">
        <f>SUM(E399+E401+E403)</f>
        <v>1072</v>
      </c>
      <c r="F398" s="102">
        <f>SUM(F399+F401+F403)</f>
        <v>1072</v>
      </c>
      <c r="G398" s="102">
        <f aca="true" t="shared" si="45" ref="G398:L398">G399+G401+G403</f>
        <v>1072</v>
      </c>
      <c r="H398" s="102">
        <f t="shared" si="45"/>
        <v>1072</v>
      </c>
      <c r="I398" s="102">
        <f t="shared" si="45"/>
        <v>971.8</v>
      </c>
      <c r="J398" s="102">
        <f>J399+J403</f>
        <v>1075</v>
      </c>
      <c r="K398" s="102">
        <f t="shared" si="45"/>
        <v>1075</v>
      </c>
      <c r="L398" s="27">
        <f t="shared" si="45"/>
        <v>1072</v>
      </c>
    </row>
    <row r="399" spans="1:16" ht="15">
      <c r="A399" s="445">
        <v>632</v>
      </c>
      <c r="B399" s="155"/>
      <c r="C399" s="157"/>
      <c r="D399" s="156" t="s">
        <v>249</v>
      </c>
      <c r="E399" s="158">
        <v>1000</v>
      </c>
      <c r="F399" s="158">
        <v>1000</v>
      </c>
      <c r="G399" s="158">
        <v>1000</v>
      </c>
      <c r="H399" s="158">
        <v>1000</v>
      </c>
      <c r="I399" s="158">
        <v>900</v>
      </c>
      <c r="J399" s="158">
        <f>J400</f>
        <v>1000</v>
      </c>
      <c r="K399" s="158">
        <f>K400</f>
        <v>1000</v>
      </c>
      <c r="L399" s="388">
        <f>L400</f>
        <v>1000</v>
      </c>
      <c r="P399" s="341"/>
    </row>
    <row r="400" spans="1:12" ht="14.25" customHeight="1">
      <c r="A400" s="322">
        <v>632001</v>
      </c>
      <c r="B400" s="17">
        <v>1</v>
      </c>
      <c r="C400" s="117" t="s">
        <v>295</v>
      </c>
      <c r="D400" s="69" t="s">
        <v>97</v>
      </c>
      <c r="E400" s="16">
        <v>1000</v>
      </c>
      <c r="F400" s="16">
        <v>1000</v>
      </c>
      <c r="G400" s="16">
        <v>1000</v>
      </c>
      <c r="H400" s="16">
        <v>1000</v>
      </c>
      <c r="I400" s="16">
        <v>900</v>
      </c>
      <c r="J400" s="16">
        <v>1000</v>
      </c>
      <c r="K400" s="16">
        <v>1000</v>
      </c>
      <c r="L400" s="323">
        <v>1000</v>
      </c>
    </row>
    <row r="401" spans="1:12" ht="15" customHeight="1" hidden="1">
      <c r="A401" s="313">
        <v>635</v>
      </c>
      <c r="B401" s="9"/>
      <c r="C401" s="135"/>
      <c r="D401" s="9" t="s">
        <v>307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f>J402</f>
        <v>0</v>
      </c>
      <c r="K401" s="10">
        <f>K402</f>
        <v>0</v>
      </c>
      <c r="L401" s="314">
        <f>L402</f>
        <v>0</v>
      </c>
    </row>
    <row r="402" spans="1:12" ht="15" customHeight="1" hidden="1">
      <c r="A402" s="315">
        <v>635006</v>
      </c>
      <c r="B402" s="115"/>
      <c r="C402" s="135" t="s">
        <v>295</v>
      </c>
      <c r="D402" s="115" t="s">
        <v>308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398">
        <v>0</v>
      </c>
    </row>
    <row r="403" spans="1:12" ht="15">
      <c r="A403" s="354">
        <v>633</v>
      </c>
      <c r="B403" s="9"/>
      <c r="C403" s="135"/>
      <c r="D403" s="9" t="s">
        <v>102</v>
      </c>
      <c r="E403" s="11">
        <v>72</v>
      </c>
      <c r="F403" s="11">
        <v>72</v>
      </c>
      <c r="G403" s="11">
        <v>72</v>
      </c>
      <c r="H403" s="11">
        <v>72</v>
      </c>
      <c r="I403" s="11">
        <v>71.8</v>
      </c>
      <c r="J403" s="11">
        <f>J404</f>
        <v>75</v>
      </c>
      <c r="K403" s="11">
        <f>K404</f>
        <v>75</v>
      </c>
      <c r="L403" s="317">
        <f>L404</f>
        <v>72</v>
      </c>
    </row>
    <row r="404" spans="1:12" ht="15">
      <c r="A404" s="448">
        <v>633006</v>
      </c>
      <c r="B404" s="47">
        <v>7</v>
      </c>
      <c r="C404" s="135" t="s">
        <v>295</v>
      </c>
      <c r="D404" s="23" t="s">
        <v>229</v>
      </c>
      <c r="E404" s="185">
        <v>72</v>
      </c>
      <c r="F404" s="185">
        <v>72</v>
      </c>
      <c r="G404" s="147">
        <v>72</v>
      </c>
      <c r="H404" s="48">
        <v>72</v>
      </c>
      <c r="I404" s="119">
        <v>72</v>
      </c>
      <c r="J404" s="48">
        <v>75</v>
      </c>
      <c r="K404" s="48">
        <v>75</v>
      </c>
      <c r="L404" s="316">
        <v>72</v>
      </c>
    </row>
    <row r="405" spans="1:12" ht="15.75" thickBot="1">
      <c r="A405" s="456"/>
      <c r="B405" s="172"/>
      <c r="C405" s="133"/>
      <c r="D405" s="172"/>
      <c r="E405" s="152"/>
      <c r="F405" s="152"/>
      <c r="G405" s="240"/>
      <c r="H405" s="240"/>
      <c r="I405" s="29"/>
      <c r="J405" s="240"/>
      <c r="K405" s="240"/>
      <c r="L405" s="327"/>
    </row>
    <row r="406" spans="1:12" ht="15.75" thickBot="1">
      <c r="A406" s="339" t="s">
        <v>401</v>
      </c>
      <c r="B406" s="153"/>
      <c r="C406" s="154"/>
      <c r="D406" s="25" t="s">
        <v>385</v>
      </c>
      <c r="E406" s="102">
        <f>E407+E408+E421+E417+E427+E449+E451+E463+E447</f>
        <v>148257</v>
      </c>
      <c r="F406" s="102">
        <f>F407+F408+F421+F417+F427+F449+F451+F463+F447</f>
        <v>148257</v>
      </c>
      <c r="G406" s="102">
        <f>G407+G408+G421+G417+G427+G447+G449+G451+G463</f>
        <v>179393</v>
      </c>
      <c r="H406" s="102">
        <f>H407+H408+H421+H417+H427+H447+H449+H451+H463+H418</f>
        <v>180860</v>
      </c>
      <c r="I406" s="102">
        <f>I407+I408+I421+I417+I427+I447+I449+I451+I463</f>
        <v>162060</v>
      </c>
      <c r="J406" s="102">
        <f>J407+J408+J421+J418+J427+J447+J449+J451+J463</f>
        <v>204380</v>
      </c>
      <c r="K406" s="102">
        <f>K407+K408+K421+K417+K427+K447+K449+K451+K463</f>
        <v>193000</v>
      </c>
      <c r="L406" s="27">
        <f>L407+L408+L421+L417+L427+L447+L449+L451+L463</f>
        <v>194509.589</v>
      </c>
    </row>
    <row r="407" spans="1:12" ht="15">
      <c r="A407" s="445">
        <v>611000</v>
      </c>
      <c r="B407" s="265"/>
      <c r="C407" s="496" t="s">
        <v>309</v>
      </c>
      <c r="D407" s="155" t="s">
        <v>84</v>
      </c>
      <c r="E407" s="158">
        <v>76000</v>
      </c>
      <c r="F407" s="158">
        <v>76000</v>
      </c>
      <c r="G407" s="158">
        <v>90000</v>
      </c>
      <c r="H407" s="158">
        <v>90000</v>
      </c>
      <c r="I407" s="158">
        <v>76000</v>
      </c>
      <c r="J407" s="158">
        <v>102000</v>
      </c>
      <c r="K407" s="158">
        <v>102000</v>
      </c>
      <c r="L407" s="388">
        <v>102000</v>
      </c>
    </row>
    <row r="408" spans="1:12" ht="15">
      <c r="A408" s="367">
        <v>62</v>
      </c>
      <c r="B408" s="171"/>
      <c r="C408" s="133"/>
      <c r="D408" s="171" t="s">
        <v>85</v>
      </c>
      <c r="E408" s="109">
        <f>SUM(E409:E416)</f>
        <v>26250</v>
      </c>
      <c r="F408" s="109">
        <f aca="true" t="shared" si="46" ref="F408:L408">SUM(F409:F416)</f>
        <v>26250</v>
      </c>
      <c r="G408" s="109">
        <f t="shared" si="46"/>
        <v>31900</v>
      </c>
      <c r="H408" s="109">
        <f t="shared" si="46"/>
        <v>31900</v>
      </c>
      <c r="I408" s="109">
        <f t="shared" si="46"/>
        <v>31900</v>
      </c>
      <c r="J408" s="109">
        <f t="shared" si="46"/>
        <v>35900</v>
      </c>
      <c r="K408" s="109">
        <f t="shared" si="46"/>
        <v>35500</v>
      </c>
      <c r="L408" s="381">
        <f t="shared" si="46"/>
        <v>35500</v>
      </c>
    </row>
    <row r="409" spans="1:12" ht="15">
      <c r="A409" s="329">
        <v>621000</v>
      </c>
      <c r="B409" s="31"/>
      <c r="C409" s="209" t="s">
        <v>309</v>
      </c>
      <c r="D409" s="31" t="s">
        <v>86</v>
      </c>
      <c r="E409" s="30">
        <v>1400</v>
      </c>
      <c r="F409" s="30">
        <v>1400</v>
      </c>
      <c r="G409" s="30">
        <v>1800</v>
      </c>
      <c r="H409" s="30">
        <v>1800</v>
      </c>
      <c r="I409" s="30">
        <v>1800</v>
      </c>
      <c r="J409" s="30">
        <v>3000</v>
      </c>
      <c r="K409" s="30">
        <v>3000</v>
      </c>
      <c r="L409" s="330">
        <v>3000</v>
      </c>
    </row>
    <row r="410" spans="1:12" ht="15">
      <c r="A410" s="318">
        <v>623000</v>
      </c>
      <c r="B410" s="74"/>
      <c r="C410" s="136" t="s">
        <v>309</v>
      </c>
      <c r="D410" s="13" t="s">
        <v>87</v>
      </c>
      <c r="E410" s="14">
        <v>6000</v>
      </c>
      <c r="F410" s="14">
        <v>6000</v>
      </c>
      <c r="G410" s="14">
        <v>7200</v>
      </c>
      <c r="H410" s="14">
        <v>7200</v>
      </c>
      <c r="I410" s="14">
        <v>7200</v>
      </c>
      <c r="J410" s="14">
        <v>7200</v>
      </c>
      <c r="K410" s="14">
        <v>7200</v>
      </c>
      <c r="L410" s="321">
        <v>7200</v>
      </c>
    </row>
    <row r="411" spans="1:12" ht="15">
      <c r="A411" s="320">
        <v>625001</v>
      </c>
      <c r="B411" s="15"/>
      <c r="C411" s="112" t="s">
        <v>309</v>
      </c>
      <c r="D411" s="15" t="s">
        <v>88</v>
      </c>
      <c r="E411" s="14">
        <v>1070</v>
      </c>
      <c r="F411" s="14">
        <v>1070</v>
      </c>
      <c r="G411" s="19">
        <v>1300</v>
      </c>
      <c r="H411" s="19">
        <v>1300</v>
      </c>
      <c r="I411" s="19">
        <v>1300</v>
      </c>
      <c r="J411" s="19">
        <v>1500</v>
      </c>
      <c r="K411" s="19">
        <v>1500</v>
      </c>
      <c r="L411" s="332">
        <v>1500</v>
      </c>
    </row>
    <row r="412" spans="1:12" ht="15">
      <c r="A412" s="320">
        <v>625002</v>
      </c>
      <c r="B412" s="15"/>
      <c r="C412" s="129" t="s">
        <v>309</v>
      </c>
      <c r="D412" s="15" t="s">
        <v>89</v>
      </c>
      <c r="E412" s="19">
        <v>10700</v>
      </c>
      <c r="F412" s="19">
        <v>10700</v>
      </c>
      <c r="G412" s="33">
        <v>12600</v>
      </c>
      <c r="H412" s="33">
        <v>12600</v>
      </c>
      <c r="I412" s="33">
        <v>12600</v>
      </c>
      <c r="J412" s="33">
        <v>14300</v>
      </c>
      <c r="K412" s="33">
        <v>14300</v>
      </c>
      <c r="L412" s="384">
        <v>14300</v>
      </c>
    </row>
    <row r="413" spans="1:12" ht="15">
      <c r="A413" s="320">
        <v>625003</v>
      </c>
      <c r="B413" s="15"/>
      <c r="C413" s="112" t="s">
        <v>309</v>
      </c>
      <c r="D413" s="15" t="s">
        <v>90</v>
      </c>
      <c r="E413" s="14">
        <v>610</v>
      </c>
      <c r="F413" s="14">
        <v>610</v>
      </c>
      <c r="G413" s="33">
        <v>750</v>
      </c>
      <c r="H413" s="33">
        <v>750</v>
      </c>
      <c r="I413" s="33">
        <v>750</v>
      </c>
      <c r="J413" s="33">
        <v>850</v>
      </c>
      <c r="K413" s="33">
        <v>850</v>
      </c>
      <c r="L413" s="384">
        <v>850</v>
      </c>
    </row>
    <row r="414" spans="1:12" ht="15">
      <c r="A414" s="320">
        <v>625004</v>
      </c>
      <c r="B414" s="15"/>
      <c r="C414" s="112" t="s">
        <v>309</v>
      </c>
      <c r="D414" s="15" t="s">
        <v>91</v>
      </c>
      <c r="E414" s="14">
        <v>2000</v>
      </c>
      <c r="F414" s="14">
        <v>2000</v>
      </c>
      <c r="G414" s="33">
        <v>2800</v>
      </c>
      <c r="H414" s="33">
        <v>2800</v>
      </c>
      <c r="I414" s="33">
        <v>2800</v>
      </c>
      <c r="J414" s="33">
        <v>3100</v>
      </c>
      <c r="K414" s="33">
        <v>3100</v>
      </c>
      <c r="L414" s="384">
        <v>3100</v>
      </c>
    </row>
    <row r="415" spans="1:12" ht="15">
      <c r="A415" s="320">
        <v>625005</v>
      </c>
      <c r="B415" s="15"/>
      <c r="C415" s="112" t="s">
        <v>309</v>
      </c>
      <c r="D415" s="15" t="s">
        <v>92</v>
      </c>
      <c r="E415" s="14">
        <v>770</v>
      </c>
      <c r="F415" s="14">
        <v>770</v>
      </c>
      <c r="G415" s="14">
        <v>950</v>
      </c>
      <c r="H415" s="14">
        <v>950</v>
      </c>
      <c r="I415" s="14">
        <v>950</v>
      </c>
      <c r="J415" s="14">
        <v>1050</v>
      </c>
      <c r="K415" s="14">
        <v>1050</v>
      </c>
      <c r="L415" s="321">
        <v>1050</v>
      </c>
    </row>
    <row r="416" spans="1:12" ht="14.25" customHeight="1">
      <c r="A416" s="328">
        <v>625007</v>
      </c>
      <c r="B416" s="17"/>
      <c r="C416" s="113" t="s">
        <v>309</v>
      </c>
      <c r="D416" s="17" t="s">
        <v>93</v>
      </c>
      <c r="E416" s="19">
        <v>3700</v>
      </c>
      <c r="F416" s="19">
        <v>3700</v>
      </c>
      <c r="G416" s="19">
        <v>4500</v>
      </c>
      <c r="H416" s="19">
        <v>4500</v>
      </c>
      <c r="I416" s="19">
        <v>4500</v>
      </c>
      <c r="J416" s="19">
        <v>4900</v>
      </c>
      <c r="K416" s="19">
        <v>4500</v>
      </c>
      <c r="L416" s="332">
        <v>4500</v>
      </c>
    </row>
    <row r="417" spans="1:12" ht="15" customHeight="1" hidden="1">
      <c r="A417" s="367">
        <v>631</v>
      </c>
      <c r="B417" s="171"/>
      <c r="C417" s="135" t="s">
        <v>309</v>
      </c>
      <c r="D417" s="9" t="s">
        <v>310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314">
        <v>0</v>
      </c>
    </row>
    <row r="418" spans="1:12" ht="16.5" customHeight="1">
      <c r="A418" s="354">
        <v>631</v>
      </c>
      <c r="B418" s="114"/>
      <c r="C418" s="108"/>
      <c r="D418" s="9" t="s">
        <v>393</v>
      </c>
      <c r="E418" s="10"/>
      <c r="F418" s="10"/>
      <c r="G418" s="10"/>
      <c r="H418" s="10">
        <v>50</v>
      </c>
      <c r="I418" s="10">
        <v>50</v>
      </c>
      <c r="J418" s="10">
        <f>J419</f>
        <v>50</v>
      </c>
      <c r="K418" s="10">
        <f>K419</f>
        <v>50</v>
      </c>
      <c r="L418" s="314">
        <f>L419</f>
        <v>50</v>
      </c>
    </row>
    <row r="419" spans="1:12" ht="13.5" customHeight="1">
      <c r="A419" s="358">
        <v>631001</v>
      </c>
      <c r="B419" s="116"/>
      <c r="C419" s="117" t="s">
        <v>83</v>
      </c>
      <c r="D419" s="115" t="s">
        <v>396</v>
      </c>
      <c r="E419" s="118"/>
      <c r="F419" s="118"/>
      <c r="G419" s="119"/>
      <c r="H419" s="119">
        <v>50</v>
      </c>
      <c r="I419" s="119">
        <v>50</v>
      </c>
      <c r="J419" s="119">
        <v>50</v>
      </c>
      <c r="K419" s="119">
        <v>50</v>
      </c>
      <c r="L419" s="316">
        <v>50</v>
      </c>
    </row>
    <row r="420" spans="1:12" ht="0.75" customHeight="1">
      <c r="A420" s="367"/>
      <c r="B420" s="171"/>
      <c r="C420" s="135"/>
      <c r="D420" s="114"/>
      <c r="E420" s="10"/>
      <c r="F420" s="10"/>
      <c r="G420" s="10"/>
      <c r="H420" s="10"/>
      <c r="I420" s="10"/>
      <c r="J420" s="10"/>
      <c r="K420" s="10"/>
      <c r="L420" s="314"/>
    </row>
    <row r="421" spans="1:15" ht="15">
      <c r="A421" s="354">
        <v>632</v>
      </c>
      <c r="B421" s="114"/>
      <c r="C421" s="135"/>
      <c r="D421" s="114" t="s">
        <v>95</v>
      </c>
      <c r="E421" s="10">
        <f>SUM(E422:E426)</f>
        <v>35000</v>
      </c>
      <c r="F421" s="10">
        <f aca="true" t="shared" si="47" ref="F421:L421">SUM(F422:F426)</f>
        <v>35000</v>
      </c>
      <c r="G421" s="10">
        <f t="shared" si="47"/>
        <v>35500</v>
      </c>
      <c r="H421" s="10">
        <f t="shared" si="47"/>
        <v>35500</v>
      </c>
      <c r="I421" s="10">
        <f t="shared" si="47"/>
        <v>30500</v>
      </c>
      <c r="J421" s="10">
        <f t="shared" si="47"/>
        <v>35500</v>
      </c>
      <c r="K421" s="10">
        <f t="shared" si="47"/>
        <v>35100</v>
      </c>
      <c r="L421" s="314">
        <f t="shared" si="47"/>
        <v>35129.589</v>
      </c>
      <c r="O421" s="341"/>
    </row>
    <row r="422" spans="1:15" ht="15">
      <c r="A422" s="329">
        <v>632001</v>
      </c>
      <c r="B422" s="31">
        <v>1</v>
      </c>
      <c r="C422" s="136" t="s">
        <v>309</v>
      </c>
      <c r="D422" s="31" t="s">
        <v>97</v>
      </c>
      <c r="E422" s="30">
        <v>3500</v>
      </c>
      <c r="F422" s="30">
        <v>3500</v>
      </c>
      <c r="G422" s="147">
        <v>3500</v>
      </c>
      <c r="H422" s="147">
        <v>3500</v>
      </c>
      <c r="I422" s="147">
        <v>3500</v>
      </c>
      <c r="J422" s="147">
        <v>3500</v>
      </c>
      <c r="K422" s="147">
        <v>3500</v>
      </c>
      <c r="L422" s="389">
        <v>3500</v>
      </c>
      <c r="O422" s="341"/>
    </row>
    <row r="423" spans="1:15" ht="15">
      <c r="A423" s="320">
        <v>632001</v>
      </c>
      <c r="B423" s="15">
        <v>3</v>
      </c>
      <c r="C423" s="112" t="s">
        <v>309</v>
      </c>
      <c r="D423" s="15" t="s">
        <v>206</v>
      </c>
      <c r="E423" s="14">
        <v>30000</v>
      </c>
      <c r="F423" s="14">
        <v>30000</v>
      </c>
      <c r="G423" s="33">
        <v>30000</v>
      </c>
      <c r="H423" s="33">
        <v>30000</v>
      </c>
      <c r="I423" s="33">
        <v>25000</v>
      </c>
      <c r="J423" s="33">
        <v>30000</v>
      </c>
      <c r="K423" s="33">
        <v>30000</v>
      </c>
      <c r="L423" s="384">
        <v>30000</v>
      </c>
      <c r="O423" s="341"/>
    </row>
    <row r="424" spans="1:15" ht="15">
      <c r="A424" s="320">
        <v>632002</v>
      </c>
      <c r="B424" s="15"/>
      <c r="C424" s="112" t="s">
        <v>309</v>
      </c>
      <c r="D424" s="15" t="s">
        <v>311</v>
      </c>
      <c r="E424" s="12">
        <v>1200</v>
      </c>
      <c r="F424" s="12">
        <v>1200</v>
      </c>
      <c r="G424" s="14">
        <v>1500</v>
      </c>
      <c r="H424" s="14">
        <v>1500</v>
      </c>
      <c r="I424" s="14">
        <v>1500</v>
      </c>
      <c r="J424" s="14">
        <v>1500</v>
      </c>
      <c r="K424" s="14">
        <v>1200</v>
      </c>
      <c r="L424" s="321">
        <v>1200</v>
      </c>
      <c r="O424" s="341"/>
    </row>
    <row r="425" spans="1:12" ht="0.75" customHeight="1">
      <c r="A425" s="320">
        <v>632003</v>
      </c>
      <c r="B425" s="15">
        <v>2</v>
      </c>
      <c r="C425" s="196" t="s">
        <v>309</v>
      </c>
      <c r="D425" s="15" t="s">
        <v>312</v>
      </c>
      <c r="E425" s="14"/>
      <c r="F425" s="14"/>
      <c r="G425" s="14"/>
      <c r="H425" s="14">
        <v>0</v>
      </c>
      <c r="I425" s="14"/>
      <c r="J425" s="14">
        <v>0</v>
      </c>
      <c r="K425" s="14">
        <v>0</v>
      </c>
      <c r="L425" s="321"/>
    </row>
    <row r="426" spans="1:15" ht="15">
      <c r="A426" s="322">
        <v>632003</v>
      </c>
      <c r="B426" s="69">
        <v>1</v>
      </c>
      <c r="C426" s="113" t="s">
        <v>309</v>
      </c>
      <c r="D426" s="69" t="s">
        <v>99</v>
      </c>
      <c r="E426" s="140">
        <v>300</v>
      </c>
      <c r="F426" s="140">
        <v>300</v>
      </c>
      <c r="G426" s="125">
        <v>500</v>
      </c>
      <c r="H426" s="125">
        <v>500</v>
      </c>
      <c r="I426" s="125">
        <v>500</v>
      </c>
      <c r="J426" s="125">
        <v>500</v>
      </c>
      <c r="K426" s="125">
        <v>400</v>
      </c>
      <c r="L426" s="387">
        <v>429.589</v>
      </c>
      <c r="O426" s="341"/>
    </row>
    <row r="427" spans="1:12" ht="15">
      <c r="A427" s="354">
        <v>633</v>
      </c>
      <c r="B427" s="114"/>
      <c r="C427" s="166"/>
      <c r="D427" s="114" t="s">
        <v>102</v>
      </c>
      <c r="E427" s="181">
        <f aca="true" t="shared" si="48" ref="E427:L427">SUM(E428:E446)</f>
        <v>6364</v>
      </c>
      <c r="F427" s="181">
        <f t="shared" si="48"/>
        <v>6364</v>
      </c>
      <c r="G427" s="10">
        <f t="shared" si="48"/>
        <v>7450</v>
      </c>
      <c r="H427" s="10">
        <f t="shared" si="48"/>
        <v>7580</v>
      </c>
      <c r="I427" s="10">
        <f t="shared" si="48"/>
        <v>8140</v>
      </c>
      <c r="J427" s="10">
        <f t="shared" si="48"/>
        <v>16000</v>
      </c>
      <c r="K427" s="10">
        <f t="shared" si="48"/>
        <v>5670</v>
      </c>
      <c r="L427" s="314">
        <f t="shared" si="48"/>
        <v>6600</v>
      </c>
    </row>
    <row r="428" spans="1:12" ht="15">
      <c r="A428" s="329">
        <v>633001</v>
      </c>
      <c r="B428" s="31">
        <v>16</v>
      </c>
      <c r="C428" s="126" t="s">
        <v>309</v>
      </c>
      <c r="D428" s="161" t="s">
        <v>313</v>
      </c>
      <c r="E428" s="76">
        <v>500</v>
      </c>
      <c r="F428" s="76">
        <v>500</v>
      </c>
      <c r="G428" s="30">
        <v>500</v>
      </c>
      <c r="H428" s="30">
        <v>1500</v>
      </c>
      <c r="I428" s="30">
        <v>1500</v>
      </c>
      <c r="J428" s="30">
        <v>2250</v>
      </c>
      <c r="K428" s="30">
        <v>1000</v>
      </c>
      <c r="L428" s="330">
        <v>1000</v>
      </c>
    </row>
    <row r="429" spans="1:15" ht="15">
      <c r="A429" s="318">
        <v>633004</v>
      </c>
      <c r="B429" s="13">
        <v>2</v>
      </c>
      <c r="C429" s="129" t="s">
        <v>309</v>
      </c>
      <c r="D429" s="44" t="s">
        <v>314</v>
      </c>
      <c r="E429" s="14">
        <v>50</v>
      </c>
      <c r="F429" s="14">
        <v>50</v>
      </c>
      <c r="G429" s="14">
        <v>50</v>
      </c>
      <c r="H429" s="14">
        <v>200</v>
      </c>
      <c r="I429" s="14">
        <v>200</v>
      </c>
      <c r="J429" s="14">
        <v>100</v>
      </c>
      <c r="K429" s="14">
        <v>50</v>
      </c>
      <c r="L429" s="321">
        <v>30</v>
      </c>
      <c r="O429" s="341"/>
    </row>
    <row r="430" spans="1:15" ht="15">
      <c r="A430" s="318">
        <v>633004</v>
      </c>
      <c r="B430" s="13">
        <v>3</v>
      </c>
      <c r="C430" s="129" t="s">
        <v>309</v>
      </c>
      <c r="D430" s="44" t="s">
        <v>315</v>
      </c>
      <c r="E430" s="509">
        <v>150</v>
      </c>
      <c r="F430" s="14">
        <v>150</v>
      </c>
      <c r="G430" s="14">
        <v>150</v>
      </c>
      <c r="H430" s="14">
        <v>150</v>
      </c>
      <c r="I430" s="14"/>
      <c r="J430" s="14">
        <v>150</v>
      </c>
      <c r="K430" s="14">
        <v>150</v>
      </c>
      <c r="L430" s="321">
        <v>100</v>
      </c>
      <c r="O430" s="341"/>
    </row>
    <row r="431" spans="1:12" ht="15">
      <c r="A431" s="318">
        <v>633004</v>
      </c>
      <c r="B431" s="13">
        <v>2</v>
      </c>
      <c r="C431" s="129" t="s">
        <v>309</v>
      </c>
      <c r="D431" s="44" t="s">
        <v>316</v>
      </c>
      <c r="E431" s="14"/>
      <c r="F431" s="14"/>
      <c r="G431" s="14"/>
      <c r="H431" s="14"/>
      <c r="I431" s="14"/>
      <c r="J431" s="14">
        <v>100</v>
      </c>
      <c r="K431" s="14">
        <v>100</v>
      </c>
      <c r="L431" s="321">
        <v>100</v>
      </c>
    </row>
    <row r="432" spans="1:12" ht="15">
      <c r="A432" s="320">
        <v>633006</v>
      </c>
      <c r="B432" s="15">
        <v>1</v>
      </c>
      <c r="C432" s="129" t="s">
        <v>309</v>
      </c>
      <c r="D432" s="44" t="s">
        <v>317</v>
      </c>
      <c r="E432" s="14">
        <v>200</v>
      </c>
      <c r="F432" s="14">
        <v>200</v>
      </c>
      <c r="G432" s="14">
        <v>200</v>
      </c>
      <c r="H432" s="14">
        <v>330</v>
      </c>
      <c r="I432" s="14">
        <v>330</v>
      </c>
      <c r="J432" s="14">
        <v>300</v>
      </c>
      <c r="K432" s="14">
        <v>200</v>
      </c>
      <c r="L432" s="321">
        <v>200</v>
      </c>
    </row>
    <row r="433" spans="1:12" ht="15">
      <c r="A433" s="320">
        <v>633006</v>
      </c>
      <c r="B433" s="15">
        <v>2</v>
      </c>
      <c r="C433" s="129" t="s">
        <v>309</v>
      </c>
      <c r="D433" s="44" t="s">
        <v>108</v>
      </c>
      <c r="E433" s="14">
        <v>30</v>
      </c>
      <c r="F433" s="14">
        <v>30</v>
      </c>
      <c r="G433" s="14">
        <v>30</v>
      </c>
      <c r="H433" s="14">
        <v>30</v>
      </c>
      <c r="I433" s="14">
        <v>20</v>
      </c>
      <c r="J433" s="14">
        <v>30</v>
      </c>
      <c r="K433" s="14">
        <v>20</v>
      </c>
      <c r="L433" s="321">
        <v>20</v>
      </c>
    </row>
    <row r="434" spans="1:12" ht="15">
      <c r="A434" s="320">
        <v>633006</v>
      </c>
      <c r="B434" s="15">
        <v>3</v>
      </c>
      <c r="C434" s="129" t="s">
        <v>309</v>
      </c>
      <c r="D434" s="44" t="s">
        <v>423</v>
      </c>
      <c r="E434" s="14">
        <v>1000</v>
      </c>
      <c r="F434" s="14">
        <v>1000</v>
      </c>
      <c r="G434" s="14">
        <v>1000</v>
      </c>
      <c r="H434" s="14">
        <v>780</v>
      </c>
      <c r="I434" s="14">
        <v>800</v>
      </c>
      <c r="J434" s="14">
        <v>1000</v>
      </c>
      <c r="K434" s="14">
        <v>1000</v>
      </c>
      <c r="L434" s="321">
        <v>1000</v>
      </c>
    </row>
    <row r="435" spans="1:12" ht="15">
      <c r="A435" s="320">
        <v>633006</v>
      </c>
      <c r="B435" s="15">
        <v>4</v>
      </c>
      <c r="C435" s="129" t="s">
        <v>309</v>
      </c>
      <c r="D435" s="44" t="s">
        <v>110</v>
      </c>
      <c r="E435" s="14">
        <v>20</v>
      </c>
      <c r="F435" s="14">
        <v>20</v>
      </c>
      <c r="G435" s="14">
        <v>20</v>
      </c>
      <c r="H435" s="14">
        <v>20</v>
      </c>
      <c r="I435" s="14">
        <v>20</v>
      </c>
      <c r="J435" s="14">
        <v>20</v>
      </c>
      <c r="K435" s="14">
        <v>20</v>
      </c>
      <c r="L435" s="321">
        <v>20</v>
      </c>
    </row>
    <row r="436" spans="1:14" ht="15">
      <c r="A436" s="320">
        <v>633006</v>
      </c>
      <c r="B436" s="15">
        <v>5</v>
      </c>
      <c r="C436" s="129" t="s">
        <v>309</v>
      </c>
      <c r="D436" s="44" t="s">
        <v>111</v>
      </c>
      <c r="E436" s="79">
        <v>20</v>
      </c>
      <c r="F436" s="79">
        <v>20</v>
      </c>
      <c r="G436" s="79">
        <v>20</v>
      </c>
      <c r="H436" s="79">
        <v>20</v>
      </c>
      <c r="I436" s="241"/>
      <c r="J436" s="79">
        <v>20</v>
      </c>
      <c r="K436" s="79"/>
      <c r="L436" s="415"/>
      <c r="M436" s="341"/>
      <c r="N436" s="341"/>
    </row>
    <row r="437" spans="1:12" ht="15">
      <c r="A437" s="320">
        <v>633006</v>
      </c>
      <c r="B437" s="15">
        <v>7</v>
      </c>
      <c r="C437" s="129" t="s">
        <v>309</v>
      </c>
      <c r="D437" s="44" t="s">
        <v>319</v>
      </c>
      <c r="E437" s="14">
        <v>1000</v>
      </c>
      <c r="F437" s="14">
        <v>1000</v>
      </c>
      <c r="G437" s="79">
        <v>1000</v>
      </c>
      <c r="H437" s="79">
        <v>950</v>
      </c>
      <c r="I437" s="79">
        <v>1000</v>
      </c>
      <c r="J437" s="79">
        <v>7000</v>
      </c>
      <c r="K437" s="79">
        <v>500</v>
      </c>
      <c r="L437" s="325">
        <v>1000</v>
      </c>
    </row>
    <row r="438" spans="1:12" ht="15">
      <c r="A438" s="320">
        <v>633006</v>
      </c>
      <c r="B438" s="15">
        <v>8</v>
      </c>
      <c r="C438" s="129" t="s">
        <v>309</v>
      </c>
      <c r="D438" s="44" t="s">
        <v>415</v>
      </c>
      <c r="E438" s="14"/>
      <c r="F438" s="14"/>
      <c r="G438" s="79">
        <v>150</v>
      </c>
      <c r="H438" s="79">
        <v>150</v>
      </c>
      <c r="I438" s="79">
        <v>150</v>
      </c>
      <c r="J438" s="79">
        <v>150</v>
      </c>
      <c r="K438" s="79">
        <v>150</v>
      </c>
      <c r="L438" s="325">
        <v>150</v>
      </c>
    </row>
    <row r="439" spans="1:12" ht="15">
      <c r="A439" s="320">
        <v>633006</v>
      </c>
      <c r="B439" s="15">
        <v>10</v>
      </c>
      <c r="C439" s="129" t="s">
        <v>309</v>
      </c>
      <c r="D439" s="44" t="s">
        <v>424</v>
      </c>
      <c r="E439" s="14"/>
      <c r="F439" s="14"/>
      <c r="G439" s="79"/>
      <c r="H439" s="79"/>
      <c r="I439" s="79"/>
      <c r="J439" s="79">
        <v>500</v>
      </c>
      <c r="K439" s="79"/>
      <c r="L439" s="325"/>
    </row>
    <row r="440" spans="1:12" ht="15">
      <c r="A440" s="320">
        <v>633009</v>
      </c>
      <c r="B440" s="15">
        <v>1</v>
      </c>
      <c r="C440" s="129" t="s">
        <v>309</v>
      </c>
      <c r="D440" s="44" t="s">
        <v>320</v>
      </c>
      <c r="E440" s="14">
        <v>50</v>
      </c>
      <c r="F440" s="14">
        <v>50</v>
      </c>
      <c r="G440" s="14">
        <v>200</v>
      </c>
      <c r="H440" s="14">
        <v>170</v>
      </c>
      <c r="I440" s="14">
        <v>100</v>
      </c>
      <c r="J440" s="14">
        <v>150</v>
      </c>
      <c r="K440" s="14">
        <v>150</v>
      </c>
      <c r="L440" s="321">
        <v>150</v>
      </c>
    </row>
    <row r="441" spans="1:12" ht="15">
      <c r="A441" s="320">
        <v>633009</v>
      </c>
      <c r="B441" s="15">
        <v>16</v>
      </c>
      <c r="C441" s="129" t="s">
        <v>309</v>
      </c>
      <c r="D441" s="44" t="s">
        <v>321</v>
      </c>
      <c r="E441" s="14">
        <v>2414</v>
      </c>
      <c r="F441" s="14">
        <v>2414</v>
      </c>
      <c r="G441" s="14">
        <v>3500</v>
      </c>
      <c r="H441" s="14">
        <v>2500</v>
      </c>
      <c r="I441" s="14">
        <v>3500</v>
      </c>
      <c r="J441" s="14">
        <v>3500</v>
      </c>
      <c r="K441" s="14">
        <v>2000</v>
      </c>
      <c r="L441" s="321">
        <v>2500</v>
      </c>
    </row>
    <row r="442" spans="1:12" ht="15">
      <c r="A442" s="368">
        <v>633010</v>
      </c>
      <c r="B442" s="148">
        <v>16</v>
      </c>
      <c r="C442" s="111" t="s">
        <v>309</v>
      </c>
      <c r="D442" s="128" t="s">
        <v>322</v>
      </c>
      <c r="E442" s="14">
        <v>300</v>
      </c>
      <c r="F442" s="14">
        <v>300</v>
      </c>
      <c r="G442" s="33">
        <v>500</v>
      </c>
      <c r="H442" s="33">
        <v>500</v>
      </c>
      <c r="I442" s="33">
        <v>300</v>
      </c>
      <c r="J442" s="33">
        <v>500</v>
      </c>
      <c r="K442" s="33">
        <v>100</v>
      </c>
      <c r="L442" s="384">
        <v>100</v>
      </c>
    </row>
    <row r="443" spans="1:13" ht="15">
      <c r="A443" s="320">
        <v>633011</v>
      </c>
      <c r="B443" s="44"/>
      <c r="C443" s="112" t="s">
        <v>309</v>
      </c>
      <c r="D443" s="44" t="s">
        <v>323</v>
      </c>
      <c r="E443" s="14">
        <v>50</v>
      </c>
      <c r="F443" s="14">
        <v>50</v>
      </c>
      <c r="G443" s="14">
        <v>50</v>
      </c>
      <c r="H443" s="14">
        <v>200</v>
      </c>
      <c r="I443" s="243">
        <v>200</v>
      </c>
      <c r="J443" s="14">
        <v>150</v>
      </c>
      <c r="K443" s="14">
        <v>150</v>
      </c>
      <c r="L443" s="416">
        <v>150</v>
      </c>
      <c r="M443" s="341"/>
    </row>
    <row r="444" spans="1:12" ht="15">
      <c r="A444" s="320">
        <v>633004</v>
      </c>
      <c r="B444" s="44"/>
      <c r="C444" s="112" t="s">
        <v>309</v>
      </c>
      <c r="D444" s="44" t="s">
        <v>324</v>
      </c>
      <c r="E444" s="14">
        <v>500</v>
      </c>
      <c r="F444" s="14">
        <v>500</v>
      </c>
      <c r="G444" s="14"/>
      <c r="H444" s="14"/>
      <c r="I444" s="79"/>
      <c r="J444" s="14"/>
      <c r="K444" s="14"/>
      <c r="L444" s="325"/>
    </row>
    <row r="445" spans="1:12" ht="15">
      <c r="A445" s="320">
        <v>633015</v>
      </c>
      <c r="B445" s="44"/>
      <c r="C445" s="112" t="s">
        <v>309</v>
      </c>
      <c r="D445" s="44" t="s">
        <v>325</v>
      </c>
      <c r="E445" s="14">
        <v>80</v>
      </c>
      <c r="F445" s="14">
        <v>80</v>
      </c>
      <c r="G445" s="14">
        <v>80</v>
      </c>
      <c r="H445" s="14">
        <v>80</v>
      </c>
      <c r="I445" s="14">
        <v>20</v>
      </c>
      <c r="J445" s="14">
        <v>80</v>
      </c>
      <c r="K445" s="14">
        <v>80</v>
      </c>
      <c r="L445" s="321">
        <v>80</v>
      </c>
    </row>
    <row r="446" spans="1:12" ht="0.75" customHeight="1">
      <c r="A446" s="328">
        <v>633006</v>
      </c>
      <c r="B446" s="124">
        <v>9</v>
      </c>
      <c r="C446" s="113" t="s">
        <v>309</v>
      </c>
      <c r="D446" s="128" t="s">
        <v>326</v>
      </c>
      <c r="E446" s="32"/>
      <c r="F446" s="32"/>
      <c r="G446" s="32">
        <v>0</v>
      </c>
      <c r="H446" s="32">
        <v>0</v>
      </c>
      <c r="I446" s="32"/>
      <c r="J446" s="32">
        <v>0</v>
      </c>
      <c r="K446" s="32">
        <v>0</v>
      </c>
      <c r="L446" s="383"/>
    </row>
    <row r="447" spans="1:12" ht="15">
      <c r="A447" s="354">
        <v>634</v>
      </c>
      <c r="B447" s="9"/>
      <c r="C447" s="244"/>
      <c r="D447" s="9" t="s">
        <v>327</v>
      </c>
      <c r="E447" s="10">
        <v>10</v>
      </c>
      <c r="F447" s="10">
        <v>10</v>
      </c>
      <c r="G447" s="10">
        <v>10</v>
      </c>
      <c r="H447" s="10">
        <v>10</v>
      </c>
      <c r="I447" s="10">
        <v>10</v>
      </c>
      <c r="J447" s="10">
        <f>J448</f>
        <v>10</v>
      </c>
      <c r="K447" s="10">
        <f>K448</f>
        <v>10</v>
      </c>
      <c r="L447" s="314">
        <f>L448</f>
        <v>10</v>
      </c>
    </row>
    <row r="448" spans="1:15" ht="15">
      <c r="A448" s="315">
        <v>634005</v>
      </c>
      <c r="B448" s="115">
        <v>16</v>
      </c>
      <c r="C448" s="135" t="s">
        <v>309</v>
      </c>
      <c r="D448" s="116" t="s">
        <v>328</v>
      </c>
      <c r="E448" s="118">
        <v>10</v>
      </c>
      <c r="F448" s="118">
        <v>10</v>
      </c>
      <c r="G448" s="118">
        <v>10</v>
      </c>
      <c r="H448" s="118">
        <v>10</v>
      </c>
      <c r="I448" s="118">
        <v>10</v>
      </c>
      <c r="J448" s="118">
        <v>10</v>
      </c>
      <c r="K448" s="118">
        <v>10</v>
      </c>
      <c r="L448" s="398">
        <v>10</v>
      </c>
      <c r="O448" s="341"/>
    </row>
    <row r="449" spans="1:12" ht="15">
      <c r="A449" s="354">
        <v>635</v>
      </c>
      <c r="B449" s="9"/>
      <c r="C449" s="120"/>
      <c r="D449" s="114" t="s">
        <v>134</v>
      </c>
      <c r="E449" s="11">
        <f>SUM(E450:E450)</f>
        <v>1600</v>
      </c>
      <c r="F449" s="11">
        <f>SUM(F450:F450)</f>
        <v>1600</v>
      </c>
      <c r="G449" s="11">
        <f>SUM(G450:G450)</f>
        <v>500</v>
      </c>
      <c r="H449" s="11">
        <f>SUM(H450:H450)</f>
        <v>500</v>
      </c>
      <c r="I449" s="11">
        <v>1600</v>
      </c>
      <c r="J449" s="11">
        <f>SUM(J450:J450)</f>
        <v>300</v>
      </c>
      <c r="K449" s="11">
        <f>SUM(K450:K450)</f>
        <v>100</v>
      </c>
      <c r="L449" s="317">
        <f>L450</f>
        <v>100</v>
      </c>
    </row>
    <row r="450" spans="1:12" ht="15">
      <c r="A450" s="322">
        <v>635006</v>
      </c>
      <c r="B450" s="17">
        <v>3</v>
      </c>
      <c r="C450" s="108" t="s">
        <v>309</v>
      </c>
      <c r="D450" s="69" t="s">
        <v>329</v>
      </c>
      <c r="E450" s="16">
        <v>1600</v>
      </c>
      <c r="F450" s="16">
        <v>1600</v>
      </c>
      <c r="G450" s="16">
        <v>500</v>
      </c>
      <c r="H450" s="16">
        <v>500</v>
      </c>
      <c r="I450" s="14">
        <v>100</v>
      </c>
      <c r="J450" s="16">
        <v>300</v>
      </c>
      <c r="K450" s="16">
        <v>100</v>
      </c>
      <c r="L450" s="321">
        <v>100</v>
      </c>
    </row>
    <row r="451" spans="1:12" ht="15">
      <c r="A451" s="354">
        <v>637</v>
      </c>
      <c r="B451" s="9"/>
      <c r="C451" s="159"/>
      <c r="D451" s="9" t="s">
        <v>147</v>
      </c>
      <c r="E451" s="10">
        <v>2683</v>
      </c>
      <c r="F451" s="10">
        <v>2683</v>
      </c>
      <c r="G451" s="10">
        <f>SUM(G452:G462)</f>
        <v>13683</v>
      </c>
      <c r="H451" s="10">
        <f>SUM(H452:H462)</f>
        <v>14970</v>
      </c>
      <c r="I451" s="10">
        <f>SUM(I452:I461)</f>
        <v>13560</v>
      </c>
      <c r="J451" s="10">
        <f>SUM(J452:J462)</f>
        <v>14270</v>
      </c>
      <c r="K451" s="10">
        <f>SUM(K452:K462)</f>
        <v>14270</v>
      </c>
      <c r="L451" s="314">
        <f>SUM(L452:L461)</f>
        <v>14820</v>
      </c>
    </row>
    <row r="452" spans="1:12" ht="15">
      <c r="A452" s="318">
        <v>637002</v>
      </c>
      <c r="B452" s="13">
        <v>16</v>
      </c>
      <c r="C452" s="126" t="s">
        <v>309</v>
      </c>
      <c r="D452" s="13" t="s">
        <v>330</v>
      </c>
      <c r="E452" s="12">
        <v>200</v>
      </c>
      <c r="F452" s="12">
        <v>200</v>
      </c>
      <c r="G452" s="30">
        <v>400</v>
      </c>
      <c r="H452" s="30">
        <v>560</v>
      </c>
      <c r="I452" s="30">
        <v>600</v>
      </c>
      <c r="J452" s="30">
        <v>400</v>
      </c>
      <c r="K452" s="30">
        <v>400</v>
      </c>
      <c r="L452" s="330">
        <v>400</v>
      </c>
    </row>
    <row r="453" spans="1:12" ht="15">
      <c r="A453" s="318">
        <v>637002</v>
      </c>
      <c r="B453" s="13"/>
      <c r="C453" s="112" t="s">
        <v>309</v>
      </c>
      <c r="D453" s="13" t="s">
        <v>331</v>
      </c>
      <c r="E453" s="12">
        <v>100</v>
      </c>
      <c r="F453" s="12">
        <v>100</v>
      </c>
      <c r="G453" s="14">
        <v>100</v>
      </c>
      <c r="H453" s="14">
        <v>320</v>
      </c>
      <c r="I453" s="14">
        <v>320</v>
      </c>
      <c r="J453" s="14">
        <v>300</v>
      </c>
      <c r="K453" s="14">
        <v>300</v>
      </c>
      <c r="L453" s="321">
        <v>300</v>
      </c>
    </row>
    <row r="454" spans="1:12" ht="15">
      <c r="A454" s="318">
        <v>637001</v>
      </c>
      <c r="B454" s="13"/>
      <c r="C454" s="112" t="s">
        <v>309</v>
      </c>
      <c r="D454" s="13" t="s">
        <v>332</v>
      </c>
      <c r="E454" s="12">
        <v>20</v>
      </c>
      <c r="F454" s="12">
        <v>20</v>
      </c>
      <c r="G454" s="14">
        <v>20</v>
      </c>
      <c r="H454" s="14">
        <v>20</v>
      </c>
      <c r="I454" s="14">
        <v>20</v>
      </c>
      <c r="J454" s="14">
        <v>20</v>
      </c>
      <c r="K454" s="14">
        <v>20</v>
      </c>
      <c r="L454" s="321">
        <v>20</v>
      </c>
    </row>
    <row r="455" spans="1:12" ht="15">
      <c r="A455" s="320">
        <v>637004</v>
      </c>
      <c r="B455" s="15">
        <v>1</v>
      </c>
      <c r="C455" s="196" t="s">
        <v>309</v>
      </c>
      <c r="D455" s="15" t="s">
        <v>333</v>
      </c>
      <c r="E455" s="12">
        <v>600</v>
      </c>
      <c r="F455" s="12">
        <v>600</v>
      </c>
      <c r="G455" s="12">
        <v>400</v>
      </c>
      <c r="H455" s="12">
        <v>400</v>
      </c>
      <c r="I455" s="12">
        <v>300</v>
      </c>
      <c r="J455" s="12">
        <v>400</v>
      </c>
      <c r="K455" s="12">
        <v>400</v>
      </c>
      <c r="L455" s="319">
        <v>400</v>
      </c>
    </row>
    <row r="456" spans="1:12" ht="15">
      <c r="A456" s="320">
        <v>637004</v>
      </c>
      <c r="B456" s="15">
        <v>2</v>
      </c>
      <c r="C456" s="196" t="s">
        <v>309</v>
      </c>
      <c r="D456" s="15" t="s">
        <v>450</v>
      </c>
      <c r="E456" s="12"/>
      <c r="F456" s="12"/>
      <c r="G456" s="12"/>
      <c r="H456" s="12">
        <v>220</v>
      </c>
      <c r="I456" s="12">
        <v>220</v>
      </c>
      <c r="J456" s="12">
        <v>400</v>
      </c>
      <c r="K456" s="12">
        <v>400</v>
      </c>
      <c r="L456" s="319">
        <v>400</v>
      </c>
    </row>
    <row r="457" spans="1:12" ht="15">
      <c r="A457" s="320">
        <v>637004</v>
      </c>
      <c r="B457" s="15">
        <v>5</v>
      </c>
      <c r="C457" s="112" t="s">
        <v>164</v>
      </c>
      <c r="D457" s="15" t="s">
        <v>151</v>
      </c>
      <c r="E457" s="14">
        <v>300</v>
      </c>
      <c r="F457" s="14">
        <v>300</v>
      </c>
      <c r="G457" s="33">
        <v>900</v>
      </c>
      <c r="H457" s="33">
        <v>900</v>
      </c>
      <c r="I457" s="33">
        <v>150</v>
      </c>
      <c r="J457" s="33">
        <v>250</v>
      </c>
      <c r="K457" s="33">
        <v>250</v>
      </c>
      <c r="L457" s="384">
        <v>800</v>
      </c>
    </row>
    <row r="458" spans="1:15" ht="15">
      <c r="A458" s="320">
        <v>637014</v>
      </c>
      <c r="B458" s="15"/>
      <c r="C458" s="112" t="s">
        <v>309</v>
      </c>
      <c r="D458" s="15" t="s">
        <v>163</v>
      </c>
      <c r="E458" s="14"/>
      <c r="F458" s="14"/>
      <c r="G458" s="33">
        <v>10600</v>
      </c>
      <c r="H458" s="33">
        <v>10600</v>
      </c>
      <c r="I458" s="33">
        <v>10600</v>
      </c>
      <c r="J458" s="33">
        <v>10600</v>
      </c>
      <c r="K458" s="33">
        <v>10600</v>
      </c>
      <c r="L458" s="384">
        <v>10600</v>
      </c>
      <c r="O458" s="341"/>
    </row>
    <row r="459" spans="1:12" ht="15">
      <c r="A459" s="320">
        <v>637015</v>
      </c>
      <c r="B459" s="15"/>
      <c r="C459" s="112" t="s">
        <v>309</v>
      </c>
      <c r="D459" s="15" t="s">
        <v>165</v>
      </c>
      <c r="E459" s="14">
        <v>263</v>
      </c>
      <c r="F459" s="14">
        <v>263</v>
      </c>
      <c r="G459" s="14">
        <v>263</v>
      </c>
      <c r="H459" s="14">
        <v>350</v>
      </c>
      <c r="I459" s="14">
        <v>350</v>
      </c>
      <c r="J459" s="14">
        <v>350</v>
      </c>
      <c r="K459" s="14">
        <v>350</v>
      </c>
      <c r="L459" s="321">
        <v>350</v>
      </c>
    </row>
    <row r="460" spans="1:12" ht="15">
      <c r="A460" s="320">
        <v>637016</v>
      </c>
      <c r="B460" s="15"/>
      <c r="C460" s="112" t="s">
        <v>309</v>
      </c>
      <c r="D460" s="15" t="s">
        <v>167</v>
      </c>
      <c r="E460" s="14">
        <v>1200</v>
      </c>
      <c r="F460" s="14">
        <v>1200</v>
      </c>
      <c r="G460" s="14">
        <v>1000</v>
      </c>
      <c r="H460" s="19">
        <v>1000</v>
      </c>
      <c r="I460" s="79">
        <v>1000</v>
      </c>
      <c r="J460" s="14">
        <v>1550</v>
      </c>
      <c r="K460" s="19">
        <v>1550</v>
      </c>
      <c r="L460" s="325">
        <v>1550</v>
      </c>
    </row>
    <row r="461" spans="1:12" ht="1.5" customHeight="1" hidden="1">
      <c r="A461" s="368">
        <v>637006</v>
      </c>
      <c r="B461" s="148"/>
      <c r="C461" s="196" t="s">
        <v>309</v>
      </c>
      <c r="D461" s="148" t="s">
        <v>334</v>
      </c>
      <c r="E461" s="14"/>
      <c r="F461" s="14"/>
      <c r="G461" s="33">
        <v>0</v>
      </c>
      <c r="H461" s="33"/>
      <c r="I461" s="14"/>
      <c r="J461" s="33">
        <v>0</v>
      </c>
      <c r="K461" s="33">
        <v>0</v>
      </c>
      <c r="L461" s="321"/>
    </row>
    <row r="462" spans="1:12" ht="14.25" customHeight="1">
      <c r="A462" s="487">
        <v>637027</v>
      </c>
      <c r="B462" s="488"/>
      <c r="C462" s="489" t="s">
        <v>309</v>
      </c>
      <c r="D462" s="488" t="s">
        <v>335</v>
      </c>
      <c r="E462" s="490"/>
      <c r="F462" s="490"/>
      <c r="G462" s="491"/>
      <c r="H462" s="491">
        <v>600</v>
      </c>
      <c r="I462" s="491"/>
      <c r="J462" s="491"/>
      <c r="K462" s="491"/>
      <c r="L462" s="492"/>
    </row>
    <row r="463" spans="1:12" ht="15">
      <c r="A463" s="313">
        <v>642</v>
      </c>
      <c r="B463" s="9"/>
      <c r="C463" s="135"/>
      <c r="D463" s="9" t="s">
        <v>300</v>
      </c>
      <c r="E463" s="10">
        <v>350</v>
      </c>
      <c r="F463" s="10">
        <v>350</v>
      </c>
      <c r="G463" s="229">
        <v>350</v>
      </c>
      <c r="H463" s="229">
        <v>350</v>
      </c>
      <c r="I463" s="229">
        <v>350</v>
      </c>
      <c r="J463" s="229">
        <f>J464</f>
        <v>350</v>
      </c>
      <c r="K463" s="229">
        <f>K464</f>
        <v>350</v>
      </c>
      <c r="L463" s="418">
        <f>L464</f>
        <v>350</v>
      </c>
    </row>
    <row r="464" spans="1:13" ht="15">
      <c r="A464" s="370">
        <v>642011</v>
      </c>
      <c r="B464" s="161"/>
      <c r="C464" s="159" t="s">
        <v>309</v>
      </c>
      <c r="D464" s="15" t="s">
        <v>303</v>
      </c>
      <c r="E464" s="119">
        <v>350</v>
      </c>
      <c r="F464" s="119">
        <v>350</v>
      </c>
      <c r="G464" s="245">
        <v>350</v>
      </c>
      <c r="H464" s="21">
        <v>350</v>
      </c>
      <c r="I464" s="246">
        <v>350</v>
      </c>
      <c r="J464" s="21">
        <v>350</v>
      </c>
      <c r="K464" s="21">
        <v>350</v>
      </c>
      <c r="L464" s="419">
        <v>350</v>
      </c>
      <c r="M464" s="341"/>
    </row>
    <row r="465" spans="1:12" ht="15.75" thickBot="1">
      <c r="A465" s="361"/>
      <c r="B465" s="150"/>
      <c r="C465" s="163"/>
      <c r="D465" s="150"/>
      <c r="E465" s="152"/>
      <c r="F465" s="152"/>
      <c r="G465" s="29"/>
      <c r="H465" s="240"/>
      <c r="I465" s="247"/>
      <c r="J465" s="240"/>
      <c r="K465" s="240"/>
      <c r="L465" s="420"/>
    </row>
    <row r="466" spans="1:12" ht="15.75" thickBot="1">
      <c r="A466" s="339" t="s">
        <v>451</v>
      </c>
      <c r="B466" s="25"/>
      <c r="C466" s="103"/>
      <c r="D466" s="25" t="s">
        <v>386</v>
      </c>
      <c r="E466" s="105">
        <f>E467+E468+E477+E486+E489+E493</f>
        <v>20353</v>
      </c>
      <c r="F466" s="105">
        <f aca="true" t="shared" si="49" ref="F466:L466">F467+F468+F477+F486+F489+F493</f>
        <v>20353</v>
      </c>
      <c r="G466" s="105">
        <f t="shared" si="49"/>
        <v>21333</v>
      </c>
      <c r="H466" s="105">
        <f t="shared" si="49"/>
        <v>21923</v>
      </c>
      <c r="I466" s="105">
        <f t="shared" si="49"/>
        <v>14885</v>
      </c>
      <c r="J466" s="105">
        <f t="shared" si="49"/>
        <v>22663</v>
      </c>
      <c r="K466" s="105">
        <f t="shared" si="49"/>
        <v>22433</v>
      </c>
      <c r="L466" s="87">
        <f t="shared" si="49"/>
        <v>22303</v>
      </c>
    </row>
    <row r="467" spans="1:12" ht="15">
      <c r="A467" s="367">
        <v>611000</v>
      </c>
      <c r="B467" s="107"/>
      <c r="C467" s="108" t="s">
        <v>336</v>
      </c>
      <c r="D467" s="107" t="s">
        <v>84</v>
      </c>
      <c r="E467" s="106">
        <v>13200</v>
      </c>
      <c r="F467" s="106">
        <v>13200</v>
      </c>
      <c r="G467" s="106">
        <v>14600</v>
      </c>
      <c r="H467" s="106">
        <v>14600</v>
      </c>
      <c r="I467" s="106">
        <v>13200</v>
      </c>
      <c r="J467" s="106">
        <v>15600</v>
      </c>
      <c r="K467" s="106">
        <v>15600</v>
      </c>
      <c r="L467" s="391">
        <v>15600</v>
      </c>
    </row>
    <row r="468" spans="1:12" ht="15">
      <c r="A468" s="354">
        <v>62</v>
      </c>
      <c r="B468" s="9"/>
      <c r="C468" s="135"/>
      <c r="D468" s="9" t="s">
        <v>85</v>
      </c>
      <c r="E468" s="11">
        <f>SUM(E469:E476)</f>
        <v>4730</v>
      </c>
      <c r="F468" s="11">
        <f aca="true" t="shared" si="50" ref="F468:L468">SUM(F469:F476)</f>
        <v>4730</v>
      </c>
      <c r="G468" s="11">
        <f t="shared" si="50"/>
        <v>5270</v>
      </c>
      <c r="H468" s="11">
        <f t="shared" si="50"/>
        <v>5270</v>
      </c>
      <c r="I468" s="11"/>
      <c r="J468" s="11">
        <f t="shared" si="50"/>
        <v>5550</v>
      </c>
      <c r="K468" s="11">
        <f t="shared" si="50"/>
        <v>5370</v>
      </c>
      <c r="L468" s="317">
        <f t="shared" si="50"/>
        <v>5370</v>
      </c>
    </row>
    <row r="469" spans="1:12" ht="15">
      <c r="A469" s="329">
        <v>621000</v>
      </c>
      <c r="B469" s="31"/>
      <c r="C469" s="110" t="s">
        <v>336</v>
      </c>
      <c r="D469" s="31" t="s">
        <v>86</v>
      </c>
      <c r="E469" s="30">
        <v>400</v>
      </c>
      <c r="F469" s="30">
        <v>400</v>
      </c>
      <c r="G469" s="147">
        <v>380</v>
      </c>
      <c r="H469" s="147">
        <v>380</v>
      </c>
      <c r="I469" s="147">
        <v>380</v>
      </c>
      <c r="J469" s="147">
        <v>360</v>
      </c>
      <c r="K469" s="147">
        <v>380</v>
      </c>
      <c r="L469" s="389">
        <v>380</v>
      </c>
    </row>
    <row r="470" spans="1:12" ht="15">
      <c r="A470" s="318">
        <v>623000</v>
      </c>
      <c r="B470" s="13"/>
      <c r="C470" s="111" t="s">
        <v>336</v>
      </c>
      <c r="D470" s="13" t="s">
        <v>87</v>
      </c>
      <c r="E470" s="19">
        <v>920</v>
      </c>
      <c r="F470" s="19">
        <v>920</v>
      </c>
      <c r="G470" s="33">
        <v>1100</v>
      </c>
      <c r="H470" s="33">
        <v>1100</v>
      </c>
      <c r="I470" s="33">
        <v>1100</v>
      </c>
      <c r="J470" s="33">
        <v>1200</v>
      </c>
      <c r="K470" s="33">
        <v>1100</v>
      </c>
      <c r="L470" s="384">
        <v>1100</v>
      </c>
    </row>
    <row r="471" spans="1:12" ht="15">
      <c r="A471" s="320">
        <v>625001</v>
      </c>
      <c r="B471" s="15"/>
      <c r="C471" s="112" t="s">
        <v>336</v>
      </c>
      <c r="D471" s="15" t="s">
        <v>88</v>
      </c>
      <c r="E471" s="248">
        <v>190</v>
      </c>
      <c r="F471" s="248">
        <v>190</v>
      </c>
      <c r="G471" s="33">
        <v>220</v>
      </c>
      <c r="H471" s="33">
        <v>220</v>
      </c>
      <c r="I471" s="33">
        <v>220</v>
      </c>
      <c r="J471" s="33">
        <v>220</v>
      </c>
      <c r="K471" s="33">
        <v>220</v>
      </c>
      <c r="L471" s="384">
        <v>220</v>
      </c>
    </row>
    <row r="472" spans="1:12" ht="15">
      <c r="A472" s="318">
        <v>625002</v>
      </c>
      <c r="B472" s="13"/>
      <c r="C472" s="110" t="s">
        <v>336</v>
      </c>
      <c r="D472" s="15" t="s">
        <v>89</v>
      </c>
      <c r="E472" s="33">
        <v>1900</v>
      </c>
      <c r="F472" s="33">
        <v>1900</v>
      </c>
      <c r="G472" s="14">
        <v>2100</v>
      </c>
      <c r="H472" s="14">
        <v>2100</v>
      </c>
      <c r="I472" s="14">
        <v>2100</v>
      </c>
      <c r="J472" s="14">
        <v>2200</v>
      </c>
      <c r="K472" s="14">
        <v>2100</v>
      </c>
      <c r="L472" s="321">
        <v>2100</v>
      </c>
    </row>
    <row r="473" spans="1:12" ht="15">
      <c r="A473" s="320">
        <v>625003</v>
      </c>
      <c r="B473" s="44"/>
      <c r="C473" s="111" t="s">
        <v>336</v>
      </c>
      <c r="D473" s="15" t="s">
        <v>90</v>
      </c>
      <c r="E473" s="33">
        <v>120</v>
      </c>
      <c r="F473" s="33">
        <v>120</v>
      </c>
      <c r="G473" s="14">
        <v>150</v>
      </c>
      <c r="H473" s="14">
        <v>150</v>
      </c>
      <c r="I473" s="14">
        <v>150</v>
      </c>
      <c r="J473" s="14">
        <v>150</v>
      </c>
      <c r="K473" s="14">
        <v>150</v>
      </c>
      <c r="L473" s="321">
        <v>150</v>
      </c>
    </row>
    <row r="474" spans="1:12" ht="15">
      <c r="A474" s="320">
        <v>625004</v>
      </c>
      <c r="B474" s="44"/>
      <c r="C474" s="112" t="s">
        <v>336</v>
      </c>
      <c r="D474" s="15" t="s">
        <v>91</v>
      </c>
      <c r="E474" s="14">
        <v>400</v>
      </c>
      <c r="F474" s="14">
        <v>400</v>
      </c>
      <c r="G474" s="14">
        <v>450</v>
      </c>
      <c r="H474" s="14">
        <v>450</v>
      </c>
      <c r="I474" s="14">
        <v>450</v>
      </c>
      <c r="J474" s="14">
        <v>500</v>
      </c>
      <c r="K474" s="14">
        <v>500</v>
      </c>
      <c r="L474" s="321">
        <v>500</v>
      </c>
    </row>
    <row r="475" spans="1:12" ht="15">
      <c r="A475" s="318">
        <v>625005</v>
      </c>
      <c r="B475" s="74"/>
      <c r="C475" s="110" t="s">
        <v>336</v>
      </c>
      <c r="D475" s="13" t="s">
        <v>92</v>
      </c>
      <c r="E475" s="19">
        <v>150</v>
      </c>
      <c r="F475" s="19">
        <v>150</v>
      </c>
      <c r="G475" s="19">
        <v>150</v>
      </c>
      <c r="H475" s="19">
        <v>150</v>
      </c>
      <c r="I475" s="19">
        <v>150</v>
      </c>
      <c r="J475" s="19">
        <v>170</v>
      </c>
      <c r="K475" s="19">
        <v>170</v>
      </c>
      <c r="L475" s="332">
        <v>170</v>
      </c>
    </row>
    <row r="476" spans="1:12" ht="15">
      <c r="A476" s="328">
        <v>625007</v>
      </c>
      <c r="B476" s="43"/>
      <c r="C476" s="113" t="s">
        <v>336</v>
      </c>
      <c r="D476" s="148" t="s">
        <v>93</v>
      </c>
      <c r="E476" s="32">
        <v>650</v>
      </c>
      <c r="F476" s="32">
        <v>650</v>
      </c>
      <c r="G476" s="32">
        <v>720</v>
      </c>
      <c r="H476" s="32">
        <v>720</v>
      </c>
      <c r="I476" s="32">
        <v>720</v>
      </c>
      <c r="J476" s="32">
        <v>750</v>
      </c>
      <c r="K476" s="32">
        <v>750</v>
      </c>
      <c r="L476" s="383">
        <v>750</v>
      </c>
    </row>
    <row r="477" spans="1:12" ht="15">
      <c r="A477" s="313">
        <v>633</v>
      </c>
      <c r="B477" s="249"/>
      <c r="C477" s="135"/>
      <c r="D477" s="114" t="s">
        <v>102</v>
      </c>
      <c r="E477" s="10">
        <f>SUM(E478:E485)</f>
        <v>1585</v>
      </c>
      <c r="F477" s="10">
        <f>SUM(F478:F485)</f>
        <v>1585</v>
      </c>
      <c r="G477" s="10">
        <f>SUM(G478:G485)</f>
        <v>465</v>
      </c>
      <c r="H477" s="10">
        <f>SUM(H478:H485)</f>
        <v>465</v>
      </c>
      <c r="I477" s="10">
        <f>SUM(I478:I486)</f>
        <v>860</v>
      </c>
      <c r="J477" s="10">
        <f>SUM(J478:J485)</f>
        <v>465</v>
      </c>
      <c r="K477" s="10">
        <f>SUM(K478:K485)</f>
        <v>415</v>
      </c>
      <c r="L477" s="314">
        <f>SUM(L478:L485)</f>
        <v>335</v>
      </c>
    </row>
    <row r="478" spans="1:12" ht="15">
      <c r="A478" s="329">
        <v>633003</v>
      </c>
      <c r="B478" s="31">
        <v>1</v>
      </c>
      <c r="C478" s="110" t="s">
        <v>336</v>
      </c>
      <c r="D478" s="66" t="s">
        <v>337</v>
      </c>
      <c r="E478" s="30">
        <v>80</v>
      </c>
      <c r="F478" s="30">
        <v>80</v>
      </c>
      <c r="G478" s="19">
        <v>80</v>
      </c>
      <c r="H478" s="19">
        <v>80</v>
      </c>
      <c r="I478" s="250"/>
      <c r="J478" s="19">
        <v>80</v>
      </c>
      <c r="K478" s="19">
        <v>80</v>
      </c>
      <c r="L478" s="421"/>
    </row>
    <row r="479" spans="1:12" ht="15">
      <c r="A479" s="318">
        <v>633004</v>
      </c>
      <c r="B479" s="23"/>
      <c r="C479" s="111" t="s">
        <v>336</v>
      </c>
      <c r="D479" s="47" t="s">
        <v>338</v>
      </c>
      <c r="E479" s="19">
        <v>1000</v>
      </c>
      <c r="F479" s="19">
        <v>1000</v>
      </c>
      <c r="G479" s="14"/>
      <c r="H479" s="14"/>
      <c r="I479" s="19"/>
      <c r="J479" s="14"/>
      <c r="K479" s="14"/>
      <c r="L479" s="332"/>
    </row>
    <row r="480" spans="1:12" ht="15">
      <c r="A480" s="318">
        <v>633006</v>
      </c>
      <c r="B480" s="15">
        <v>1</v>
      </c>
      <c r="C480" s="111" t="s">
        <v>336</v>
      </c>
      <c r="D480" s="44" t="s">
        <v>317</v>
      </c>
      <c r="E480" s="14">
        <v>60</v>
      </c>
      <c r="F480" s="14">
        <v>60</v>
      </c>
      <c r="G480" s="14">
        <v>50</v>
      </c>
      <c r="H480" s="14">
        <v>50</v>
      </c>
      <c r="I480" s="14">
        <v>50</v>
      </c>
      <c r="J480" s="14">
        <v>50</v>
      </c>
      <c r="K480" s="14">
        <v>50</v>
      </c>
      <c r="L480" s="321">
        <v>50</v>
      </c>
    </row>
    <row r="481" spans="1:12" ht="15">
      <c r="A481" s="320">
        <v>633006</v>
      </c>
      <c r="B481" s="15">
        <v>3</v>
      </c>
      <c r="C481" s="136" t="s">
        <v>336</v>
      </c>
      <c r="D481" s="44" t="s">
        <v>318</v>
      </c>
      <c r="E481" s="14">
        <v>200</v>
      </c>
      <c r="F481" s="14">
        <v>200</v>
      </c>
      <c r="G481" s="14">
        <v>150</v>
      </c>
      <c r="H481" s="14">
        <v>150</v>
      </c>
      <c r="I481" s="14">
        <v>150</v>
      </c>
      <c r="J481" s="14">
        <v>150</v>
      </c>
      <c r="K481" s="14">
        <v>100</v>
      </c>
      <c r="L481" s="321">
        <v>100</v>
      </c>
    </row>
    <row r="482" spans="1:12" ht="15">
      <c r="A482" s="320">
        <v>633006</v>
      </c>
      <c r="B482" s="15">
        <v>4</v>
      </c>
      <c r="C482" s="112" t="s">
        <v>336</v>
      </c>
      <c r="D482" s="74" t="s">
        <v>110</v>
      </c>
      <c r="E482" s="14">
        <v>10</v>
      </c>
      <c r="F482" s="14">
        <v>10</v>
      </c>
      <c r="G482" s="14">
        <v>20</v>
      </c>
      <c r="H482" s="14">
        <v>20</v>
      </c>
      <c r="I482" s="241">
        <v>20</v>
      </c>
      <c r="J482" s="14">
        <v>20</v>
      </c>
      <c r="K482" s="14">
        <v>20</v>
      </c>
      <c r="L482" s="422">
        <v>20</v>
      </c>
    </row>
    <row r="483" spans="1:12" ht="15">
      <c r="A483" s="320">
        <v>633006</v>
      </c>
      <c r="B483" s="15">
        <v>7</v>
      </c>
      <c r="C483" s="112" t="s">
        <v>336</v>
      </c>
      <c r="D483" s="74" t="s">
        <v>102</v>
      </c>
      <c r="E483" s="14">
        <v>70</v>
      </c>
      <c r="F483" s="14">
        <v>70</v>
      </c>
      <c r="G483" s="14">
        <v>50</v>
      </c>
      <c r="H483" s="14">
        <v>30</v>
      </c>
      <c r="I483" s="14">
        <v>20</v>
      </c>
      <c r="J483" s="14">
        <v>50</v>
      </c>
      <c r="K483" s="14">
        <v>50</v>
      </c>
      <c r="L483" s="321">
        <v>50</v>
      </c>
    </row>
    <row r="484" spans="1:12" ht="15">
      <c r="A484" s="320">
        <v>633006</v>
      </c>
      <c r="B484" s="15">
        <v>10</v>
      </c>
      <c r="C484" s="112" t="s">
        <v>336</v>
      </c>
      <c r="D484" s="44" t="s">
        <v>339</v>
      </c>
      <c r="E484" s="14">
        <v>100</v>
      </c>
      <c r="F484" s="14">
        <v>100</v>
      </c>
      <c r="G484" s="14">
        <v>50</v>
      </c>
      <c r="H484" s="14">
        <v>70</v>
      </c>
      <c r="I484" s="14">
        <v>70</v>
      </c>
      <c r="J484" s="14">
        <v>50</v>
      </c>
      <c r="K484" s="14">
        <v>50</v>
      </c>
      <c r="L484" s="321">
        <v>50</v>
      </c>
    </row>
    <row r="485" spans="1:13" ht="15">
      <c r="A485" s="328">
        <v>633010</v>
      </c>
      <c r="B485" s="43"/>
      <c r="C485" s="108" t="s">
        <v>336</v>
      </c>
      <c r="D485" s="128" t="s">
        <v>340</v>
      </c>
      <c r="E485" s="32">
        <v>65</v>
      </c>
      <c r="F485" s="32">
        <v>65</v>
      </c>
      <c r="G485" s="16">
        <v>65</v>
      </c>
      <c r="H485" s="16">
        <v>65</v>
      </c>
      <c r="I485" s="21">
        <v>50</v>
      </c>
      <c r="J485" s="16">
        <v>65</v>
      </c>
      <c r="K485" s="16">
        <v>65</v>
      </c>
      <c r="L485" s="415">
        <v>65</v>
      </c>
      <c r="M485" s="341"/>
    </row>
    <row r="486" spans="1:12" ht="15">
      <c r="A486" s="313">
        <v>635</v>
      </c>
      <c r="B486" s="9"/>
      <c r="C486" s="135"/>
      <c r="D486" s="9" t="s">
        <v>134</v>
      </c>
      <c r="E486" s="10">
        <f>SUM(E487:E488)</f>
        <v>550</v>
      </c>
      <c r="F486" s="10">
        <f>SUM(F487:F488)</f>
        <v>550</v>
      </c>
      <c r="G486" s="10">
        <f>G487+G488</f>
        <v>210</v>
      </c>
      <c r="H486" s="10">
        <f>H487+H488</f>
        <v>500</v>
      </c>
      <c r="I486" s="10">
        <f>I488+I487</f>
        <v>500</v>
      </c>
      <c r="J486" s="10">
        <f>J487+J488</f>
        <v>460</v>
      </c>
      <c r="K486" s="10">
        <f>K487+K488</f>
        <v>460</v>
      </c>
      <c r="L486" s="314">
        <f>L488+L487</f>
        <v>460</v>
      </c>
    </row>
    <row r="487" spans="1:12" ht="15">
      <c r="A487" s="329">
        <v>635004</v>
      </c>
      <c r="B487" s="31">
        <v>5</v>
      </c>
      <c r="C487" s="126" t="s">
        <v>336</v>
      </c>
      <c r="D487" s="31" t="s">
        <v>341</v>
      </c>
      <c r="E487" s="30">
        <v>50</v>
      </c>
      <c r="F487" s="30">
        <v>50</v>
      </c>
      <c r="G487" s="30">
        <v>110</v>
      </c>
      <c r="H487" s="30">
        <v>110</v>
      </c>
      <c r="I487" s="241">
        <v>110</v>
      </c>
      <c r="J487" s="30">
        <v>110</v>
      </c>
      <c r="K487" s="30">
        <v>110</v>
      </c>
      <c r="L487" s="423">
        <v>110</v>
      </c>
    </row>
    <row r="488" spans="1:12" ht="15">
      <c r="A488" s="322">
        <v>635004</v>
      </c>
      <c r="B488" s="17">
        <v>6</v>
      </c>
      <c r="C488" s="108" t="s">
        <v>336</v>
      </c>
      <c r="D488" s="17" t="s">
        <v>342</v>
      </c>
      <c r="E488" s="16">
        <v>500</v>
      </c>
      <c r="F488" s="16">
        <v>500</v>
      </c>
      <c r="G488" s="16">
        <v>100</v>
      </c>
      <c r="H488" s="16">
        <v>390</v>
      </c>
      <c r="I488" s="32">
        <v>390</v>
      </c>
      <c r="J488" s="16">
        <v>350</v>
      </c>
      <c r="K488" s="16">
        <v>350</v>
      </c>
      <c r="L488" s="383">
        <v>350</v>
      </c>
    </row>
    <row r="489" spans="1:12" ht="15">
      <c r="A489" s="354">
        <v>637</v>
      </c>
      <c r="B489" s="9"/>
      <c r="C489" s="135"/>
      <c r="D489" s="9" t="s">
        <v>147</v>
      </c>
      <c r="E489" s="10">
        <f>SUM(E490:E492)</f>
        <v>200</v>
      </c>
      <c r="F489" s="10">
        <f>SUM(F490:F492)</f>
        <v>200</v>
      </c>
      <c r="G489" s="10">
        <f>SUM(G490:G492)</f>
        <v>700</v>
      </c>
      <c r="H489" s="10">
        <f>SUM(H490:H492)</f>
        <v>1000</v>
      </c>
      <c r="I489" s="10">
        <f>SUM(I492:I493)</f>
        <v>237.5</v>
      </c>
      <c r="J489" s="10">
        <f>SUM(J491:J492)</f>
        <v>500</v>
      </c>
      <c r="K489" s="10">
        <f>SUM(K491:K492)</f>
        <v>500</v>
      </c>
      <c r="L489" s="314">
        <f>SUM(L491:L492)</f>
        <v>450</v>
      </c>
    </row>
    <row r="490" spans="1:13" ht="15">
      <c r="A490" s="329">
        <v>637004</v>
      </c>
      <c r="B490" s="161"/>
      <c r="C490" s="126" t="s">
        <v>336</v>
      </c>
      <c r="D490" s="31" t="s">
        <v>343</v>
      </c>
      <c r="E490" s="30"/>
      <c r="F490" s="30"/>
      <c r="G490" s="30">
        <v>500</v>
      </c>
      <c r="H490" s="30">
        <v>500</v>
      </c>
      <c r="I490" s="60">
        <v>400</v>
      </c>
      <c r="J490" s="147">
        <v>500</v>
      </c>
      <c r="K490" s="147">
        <v>300</v>
      </c>
      <c r="L490" s="335">
        <v>300</v>
      </c>
      <c r="M490" s="341"/>
    </row>
    <row r="491" spans="1:12" ht="12.75" customHeight="1">
      <c r="A491" s="331">
        <v>637014</v>
      </c>
      <c r="B491" s="15"/>
      <c r="C491" s="110" t="s">
        <v>336</v>
      </c>
      <c r="D491" s="15" t="s">
        <v>163</v>
      </c>
      <c r="E491" s="19"/>
      <c r="F491" s="19"/>
      <c r="G491" s="19">
        <v>50</v>
      </c>
      <c r="H491" s="14">
        <v>350</v>
      </c>
      <c r="I491" s="343">
        <v>230</v>
      </c>
      <c r="J491" s="33">
        <v>250</v>
      </c>
      <c r="K491" s="33">
        <v>250</v>
      </c>
      <c r="L491" s="424">
        <v>200</v>
      </c>
    </row>
    <row r="492" spans="1:12" ht="15">
      <c r="A492" s="328">
        <v>637016</v>
      </c>
      <c r="B492" s="13"/>
      <c r="C492" s="113" t="s">
        <v>336</v>
      </c>
      <c r="D492" s="13" t="s">
        <v>167</v>
      </c>
      <c r="E492" s="32">
        <v>200</v>
      </c>
      <c r="F492" s="32">
        <v>200</v>
      </c>
      <c r="G492" s="32">
        <v>150</v>
      </c>
      <c r="H492" s="12">
        <v>150</v>
      </c>
      <c r="I492" s="32">
        <v>150</v>
      </c>
      <c r="J492" s="32">
        <v>250</v>
      </c>
      <c r="K492" s="32">
        <v>250</v>
      </c>
      <c r="L492" s="383">
        <v>250</v>
      </c>
    </row>
    <row r="493" spans="1:12" ht="15">
      <c r="A493" s="354">
        <v>642</v>
      </c>
      <c r="B493" s="9"/>
      <c r="C493" s="108"/>
      <c r="D493" s="9" t="s">
        <v>300</v>
      </c>
      <c r="E493" s="10">
        <v>88</v>
      </c>
      <c r="F493" s="10">
        <v>88</v>
      </c>
      <c r="G493" s="10">
        <v>88</v>
      </c>
      <c r="H493" s="10">
        <v>88</v>
      </c>
      <c r="I493" s="10">
        <v>87.5</v>
      </c>
      <c r="J493" s="10">
        <f>J494</f>
        <v>88</v>
      </c>
      <c r="K493" s="10">
        <f>K494</f>
        <v>88</v>
      </c>
      <c r="L493" s="314">
        <f>L494</f>
        <v>88</v>
      </c>
    </row>
    <row r="494" spans="1:17" ht="15">
      <c r="A494" s="370">
        <v>642011</v>
      </c>
      <c r="B494" s="161"/>
      <c r="C494" s="159" t="s">
        <v>309</v>
      </c>
      <c r="D494" s="15" t="s">
        <v>303</v>
      </c>
      <c r="E494" s="119">
        <v>88</v>
      </c>
      <c r="F494" s="119">
        <v>88</v>
      </c>
      <c r="G494" s="147">
        <v>88</v>
      </c>
      <c r="H494" s="147">
        <v>88</v>
      </c>
      <c r="I494" s="60">
        <v>87.5</v>
      </c>
      <c r="J494" s="147">
        <v>88</v>
      </c>
      <c r="K494" s="147">
        <v>88</v>
      </c>
      <c r="L494" s="335">
        <v>88</v>
      </c>
      <c r="M494" s="341"/>
      <c r="Q494" s="341"/>
    </row>
    <row r="495" spans="1:12" ht="15.75" thickBot="1">
      <c r="A495" s="361"/>
      <c r="B495" s="150"/>
      <c r="C495" s="163"/>
      <c r="D495" s="150"/>
      <c r="E495" s="152"/>
      <c r="F495" s="152"/>
      <c r="G495" s="151"/>
      <c r="H495" s="151"/>
      <c r="I495" s="247"/>
      <c r="J495" s="151"/>
      <c r="K495" s="151"/>
      <c r="L495" s="420"/>
    </row>
    <row r="496" spans="1:12" ht="15.75" thickBot="1">
      <c r="A496" s="104" t="s">
        <v>344</v>
      </c>
      <c r="B496" s="25"/>
      <c r="C496" s="103"/>
      <c r="D496" s="25" t="s">
        <v>402</v>
      </c>
      <c r="E496" s="102">
        <f>E497</f>
        <v>400</v>
      </c>
      <c r="F496" s="102">
        <f>F497</f>
        <v>400</v>
      </c>
      <c r="G496" s="102">
        <v>1000</v>
      </c>
      <c r="H496" s="102">
        <v>1000</v>
      </c>
      <c r="I496" s="102">
        <v>1000</v>
      </c>
      <c r="J496" s="102">
        <f>J497+J499</f>
        <v>49800</v>
      </c>
      <c r="K496" s="102">
        <f>K497+K499</f>
        <v>49200</v>
      </c>
      <c r="L496" s="27">
        <f>L497+L499</f>
        <v>48400</v>
      </c>
    </row>
    <row r="497" spans="1:12" ht="15">
      <c r="A497" s="445">
        <v>637</v>
      </c>
      <c r="B497" s="155"/>
      <c r="C497" s="164"/>
      <c r="D497" s="155" t="s">
        <v>147</v>
      </c>
      <c r="E497" s="158">
        <v>400</v>
      </c>
      <c r="F497" s="158">
        <v>400</v>
      </c>
      <c r="G497" s="158">
        <v>1000</v>
      </c>
      <c r="H497" s="158">
        <v>1000</v>
      </c>
      <c r="I497" s="158">
        <v>1000</v>
      </c>
      <c r="J497" s="158">
        <f>J498</f>
        <v>1000</v>
      </c>
      <c r="K497" s="158">
        <f>K498</f>
        <v>400</v>
      </c>
      <c r="L497" s="388">
        <f>L498</f>
        <v>400</v>
      </c>
    </row>
    <row r="498" spans="1:12" ht="15">
      <c r="A498" s="315">
        <v>637001</v>
      </c>
      <c r="B498" s="115"/>
      <c r="C498" s="135" t="s">
        <v>345</v>
      </c>
      <c r="D498" s="115" t="s">
        <v>346</v>
      </c>
      <c r="E498" s="119">
        <v>400</v>
      </c>
      <c r="F498" s="119">
        <v>400</v>
      </c>
      <c r="G498" s="119">
        <v>1000</v>
      </c>
      <c r="H498" s="119">
        <v>1000</v>
      </c>
      <c r="I498" s="60">
        <v>1000</v>
      </c>
      <c r="J498" s="119">
        <v>1000</v>
      </c>
      <c r="K498" s="19">
        <v>400</v>
      </c>
      <c r="L498" s="316">
        <v>400</v>
      </c>
    </row>
    <row r="499" spans="1:14" ht="15">
      <c r="A499" s="354">
        <v>642</v>
      </c>
      <c r="B499" s="9"/>
      <c r="C499" s="108"/>
      <c r="D499" s="9" t="s">
        <v>452</v>
      </c>
      <c r="E499" s="10"/>
      <c r="F499" s="10"/>
      <c r="G499" s="10"/>
      <c r="H499" s="10">
        <v>20300</v>
      </c>
      <c r="I499" s="10">
        <v>19000</v>
      </c>
      <c r="J499" s="10">
        <f>J500</f>
        <v>48800</v>
      </c>
      <c r="K499" s="10">
        <f>K500</f>
        <v>48800</v>
      </c>
      <c r="L499" s="314">
        <f>L500</f>
        <v>48000</v>
      </c>
      <c r="N499" s="341"/>
    </row>
    <row r="500" spans="1:14" ht="15">
      <c r="A500" s="329">
        <v>642002</v>
      </c>
      <c r="B500" s="31"/>
      <c r="C500" s="110" t="s">
        <v>453</v>
      </c>
      <c r="D500" s="23" t="s">
        <v>454</v>
      </c>
      <c r="E500" s="19"/>
      <c r="F500" s="19"/>
      <c r="G500" s="19"/>
      <c r="H500" s="19">
        <v>19900</v>
      </c>
      <c r="I500" s="60">
        <v>19000</v>
      </c>
      <c r="J500" s="19">
        <v>48800</v>
      </c>
      <c r="K500" s="30">
        <v>48800</v>
      </c>
      <c r="L500" s="330">
        <v>48000</v>
      </c>
      <c r="N500" s="341"/>
    </row>
    <row r="501" spans="1:12" ht="15">
      <c r="A501" s="331">
        <v>642005</v>
      </c>
      <c r="B501" s="43"/>
      <c r="C501" s="111" t="s">
        <v>453</v>
      </c>
      <c r="D501" s="43" t="s">
        <v>455</v>
      </c>
      <c r="E501" s="33"/>
      <c r="F501" s="33"/>
      <c r="G501" s="32"/>
      <c r="H501" s="33">
        <v>400</v>
      </c>
      <c r="I501" s="32">
        <v>250</v>
      </c>
      <c r="J501" s="33">
        <v>860</v>
      </c>
      <c r="K501" s="19">
        <v>860</v>
      </c>
      <c r="L501" s="332">
        <v>860</v>
      </c>
    </row>
    <row r="502" spans="1:16" ht="15.75" thickBot="1">
      <c r="A502" s="361"/>
      <c r="B502" s="36"/>
      <c r="C502" s="163"/>
      <c r="D502" s="36"/>
      <c r="E502" s="151"/>
      <c r="F502" s="151"/>
      <c r="G502" s="35"/>
      <c r="H502" s="151"/>
      <c r="I502" s="247"/>
      <c r="J502" s="151"/>
      <c r="K502" s="151"/>
      <c r="L502" s="420"/>
      <c r="P502" s="341"/>
    </row>
    <row r="503" spans="1:16" ht="15.75" thickBot="1">
      <c r="A503" s="339" t="s">
        <v>403</v>
      </c>
      <c r="B503" s="25"/>
      <c r="C503" s="103"/>
      <c r="D503" s="25" t="s">
        <v>347</v>
      </c>
      <c r="E503" s="251">
        <f>E505+E516+E519+E504+E514</f>
        <v>25261</v>
      </c>
      <c r="F503" s="251">
        <f>F505+F516+F519+F504+F514</f>
        <v>25261</v>
      </c>
      <c r="G503" s="251">
        <f aca="true" t="shared" si="51" ref="G503:L503">G504+G505+G514+G516+G519</f>
        <v>119000</v>
      </c>
      <c r="H503" s="251">
        <f t="shared" si="51"/>
        <v>113708</v>
      </c>
      <c r="I503" s="251">
        <f t="shared" si="51"/>
        <v>34250</v>
      </c>
      <c r="J503" s="251">
        <f t="shared" si="51"/>
        <v>75570</v>
      </c>
      <c r="K503" s="251">
        <f t="shared" si="51"/>
        <v>70970</v>
      </c>
      <c r="L503" s="425">
        <f t="shared" si="51"/>
        <v>71070</v>
      </c>
      <c r="P503" s="341"/>
    </row>
    <row r="504" spans="1:12" ht="15">
      <c r="A504" s="445">
        <v>611000</v>
      </c>
      <c r="B504" s="155"/>
      <c r="C504" s="164" t="s">
        <v>348</v>
      </c>
      <c r="D504" s="155" t="s">
        <v>84</v>
      </c>
      <c r="E504" s="158">
        <v>16116</v>
      </c>
      <c r="F504" s="158">
        <v>16116</v>
      </c>
      <c r="G504" s="158">
        <v>77800</v>
      </c>
      <c r="H504" s="158">
        <v>72308</v>
      </c>
      <c r="I504" s="158">
        <v>20000</v>
      </c>
      <c r="J504" s="158">
        <v>50000</v>
      </c>
      <c r="K504" s="158">
        <v>50000</v>
      </c>
      <c r="L504" s="388">
        <v>50000</v>
      </c>
    </row>
    <row r="505" spans="1:12" ht="15">
      <c r="A505" s="367">
        <v>62</v>
      </c>
      <c r="B505" s="107"/>
      <c r="C505" s="135"/>
      <c r="D505" s="9" t="s">
        <v>85</v>
      </c>
      <c r="E505" s="109">
        <f>SUM(E506:E513)</f>
        <v>5685</v>
      </c>
      <c r="F505" s="109">
        <f aca="true" t="shared" si="52" ref="F505:L505">SUM(F506:F513)</f>
        <v>5685</v>
      </c>
      <c r="G505" s="109">
        <f t="shared" si="52"/>
        <v>27380</v>
      </c>
      <c r="H505" s="109">
        <f t="shared" si="52"/>
        <v>27380</v>
      </c>
      <c r="I505" s="109">
        <f t="shared" si="52"/>
        <v>8850</v>
      </c>
      <c r="J505" s="109">
        <f t="shared" si="52"/>
        <v>17770</v>
      </c>
      <c r="K505" s="109">
        <f t="shared" si="52"/>
        <v>13170</v>
      </c>
      <c r="L505" s="381">
        <f t="shared" si="52"/>
        <v>13170</v>
      </c>
    </row>
    <row r="506" spans="1:12" ht="15">
      <c r="A506" s="329">
        <v>621000</v>
      </c>
      <c r="B506" s="31"/>
      <c r="C506" s="159" t="s">
        <v>348</v>
      </c>
      <c r="D506" s="74" t="s">
        <v>86</v>
      </c>
      <c r="E506" s="30">
        <v>760</v>
      </c>
      <c r="F506" s="30">
        <v>760</v>
      </c>
      <c r="G506" s="147">
        <v>3000</v>
      </c>
      <c r="H506" s="147">
        <v>3000</v>
      </c>
      <c r="I506" s="147">
        <v>1500</v>
      </c>
      <c r="J506" s="147">
        <v>2500</v>
      </c>
      <c r="K506" s="147">
        <v>200</v>
      </c>
      <c r="L506" s="389">
        <v>200</v>
      </c>
    </row>
    <row r="507" spans="1:12" ht="15">
      <c r="A507" s="320">
        <v>623000</v>
      </c>
      <c r="B507" s="15"/>
      <c r="C507" s="112" t="s">
        <v>348</v>
      </c>
      <c r="D507" s="44" t="s">
        <v>87</v>
      </c>
      <c r="E507" s="19">
        <v>860</v>
      </c>
      <c r="F507" s="19">
        <v>860</v>
      </c>
      <c r="G507" s="14">
        <v>4780</v>
      </c>
      <c r="H507" s="14">
        <v>4780</v>
      </c>
      <c r="I507" s="14">
        <v>1000</v>
      </c>
      <c r="J507" s="14">
        <v>2500</v>
      </c>
      <c r="K507" s="14">
        <v>200</v>
      </c>
      <c r="L507" s="321">
        <v>200</v>
      </c>
    </row>
    <row r="508" spans="1:12" ht="15">
      <c r="A508" s="320">
        <v>625001</v>
      </c>
      <c r="B508" s="15"/>
      <c r="C508" s="136" t="s">
        <v>348</v>
      </c>
      <c r="D508" s="44" t="s">
        <v>88</v>
      </c>
      <c r="E508" s="33">
        <v>230</v>
      </c>
      <c r="F508" s="33">
        <v>230</v>
      </c>
      <c r="G508" s="19">
        <v>1100</v>
      </c>
      <c r="H508" s="19">
        <v>1100</v>
      </c>
      <c r="I508" s="19">
        <v>200</v>
      </c>
      <c r="J508" s="19">
        <v>750</v>
      </c>
      <c r="K508" s="19">
        <v>750</v>
      </c>
      <c r="L508" s="332">
        <v>750</v>
      </c>
    </row>
    <row r="509" spans="1:12" ht="15">
      <c r="A509" s="320">
        <v>625002</v>
      </c>
      <c r="B509" s="15"/>
      <c r="C509" s="110" t="s">
        <v>348</v>
      </c>
      <c r="D509" s="44" t="s">
        <v>89</v>
      </c>
      <c r="E509" s="33">
        <v>2270</v>
      </c>
      <c r="F509" s="33">
        <v>2270</v>
      </c>
      <c r="G509" s="33">
        <v>10900</v>
      </c>
      <c r="H509" s="33">
        <v>10900</v>
      </c>
      <c r="I509" s="33">
        <v>3000</v>
      </c>
      <c r="J509" s="33">
        <v>7200</v>
      </c>
      <c r="K509" s="33">
        <v>7200</v>
      </c>
      <c r="L509" s="384">
        <v>7200</v>
      </c>
    </row>
    <row r="510" spans="1:12" ht="15">
      <c r="A510" s="318">
        <v>625003</v>
      </c>
      <c r="B510" s="13"/>
      <c r="C510" s="112" t="s">
        <v>348</v>
      </c>
      <c r="D510" s="74" t="s">
        <v>90</v>
      </c>
      <c r="E510" s="33">
        <v>130</v>
      </c>
      <c r="F510" s="33">
        <v>130</v>
      </c>
      <c r="G510" s="33">
        <v>700</v>
      </c>
      <c r="H510" s="33">
        <v>700</v>
      </c>
      <c r="I510" s="33">
        <v>150</v>
      </c>
      <c r="J510" s="33">
        <v>420</v>
      </c>
      <c r="K510" s="33">
        <v>420</v>
      </c>
      <c r="L510" s="384">
        <v>420</v>
      </c>
    </row>
    <row r="511" spans="1:12" ht="15">
      <c r="A511" s="320">
        <v>625004</v>
      </c>
      <c r="B511" s="15"/>
      <c r="C511" s="112" t="s">
        <v>348</v>
      </c>
      <c r="D511" s="44" t="s">
        <v>91</v>
      </c>
      <c r="E511" s="14">
        <v>490</v>
      </c>
      <c r="F511" s="14">
        <v>490</v>
      </c>
      <c r="G511" s="14">
        <v>2400</v>
      </c>
      <c r="H511" s="14">
        <v>2400</v>
      </c>
      <c r="I511" s="14">
        <v>1000</v>
      </c>
      <c r="J511" s="14">
        <v>1500</v>
      </c>
      <c r="K511" s="14">
        <v>1500</v>
      </c>
      <c r="L511" s="321">
        <v>1500</v>
      </c>
    </row>
    <row r="512" spans="1:12" ht="15">
      <c r="A512" s="320">
        <v>625005</v>
      </c>
      <c r="B512" s="15"/>
      <c r="C512" s="112" t="s">
        <v>348</v>
      </c>
      <c r="D512" s="44" t="s">
        <v>92</v>
      </c>
      <c r="E512" s="14">
        <v>165</v>
      </c>
      <c r="F512" s="14">
        <v>165</v>
      </c>
      <c r="G512" s="12">
        <v>800</v>
      </c>
      <c r="H512" s="12">
        <v>800</v>
      </c>
      <c r="I512" s="12">
        <v>500</v>
      </c>
      <c r="J512" s="12">
        <v>500</v>
      </c>
      <c r="K512" s="12">
        <v>500</v>
      </c>
      <c r="L512" s="319">
        <v>500</v>
      </c>
    </row>
    <row r="513" spans="1:12" ht="15">
      <c r="A513" s="328">
        <v>625007</v>
      </c>
      <c r="B513" s="43"/>
      <c r="C513" s="108" t="s">
        <v>348</v>
      </c>
      <c r="D513" s="128" t="s">
        <v>93</v>
      </c>
      <c r="E513" s="19">
        <v>780</v>
      </c>
      <c r="F513" s="19">
        <v>780</v>
      </c>
      <c r="G513" s="32">
        <v>3700</v>
      </c>
      <c r="H513" s="32">
        <v>3700</v>
      </c>
      <c r="I513" s="32">
        <v>1500</v>
      </c>
      <c r="J513" s="32">
        <v>2400</v>
      </c>
      <c r="K513" s="32">
        <v>2400</v>
      </c>
      <c r="L513" s="383">
        <v>2400</v>
      </c>
    </row>
    <row r="514" spans="1:12" ht="15">
      <c r="A514" s="313">
        <v>633</v>
      </c>
      <c r="B514" s="249"/>
      <c r="C514" s="135"/>
      <c r="D514" s="9" t="s">
        <v>102</v>
      </c>
      <c r="E514" s="10">
        <v>80</v>
      </c>
      <c r="F514" s="10">
        <v>80</v>
      </c>
      <c r="G514" s="10">
        <v>300</v>
      </c>
      <c r="H514" s="10">
        <v>300</v>
      </c>
      <c r="I514" s="10">
        <v>100</v>
      </c>
      <c r="J514" s="10">
        <f>J515</f>
        <v>200</v>
      </c>
      <c r="K514" s="10">
        <f>K515</f>
        <v>200</v>
      </c>
      <c r="L514" s="314">
        <f>L515</f>
        <v>300</v>
      </c>
    </row>
    <row r="515" spans="1:12" ht="15">
      <c r="A515" s="315">
        <v>633006</v>
      </c>
      <c r="B515" s="184">
        <v>3</v>
      </c>
      <c r="C515" s="135" t="s">
        <v>348</v>
      </c>
      <c r="D515" s="115" t="s">
        <v>349</v>
      </c>
      <c r="E515" s="119">
        <v>80</v>
      </c>
      <c r="F515" s="119">
        <v>80</v>
      </c>
      <c r="G515" s="119">
        <v>300</v>
      </c>
      <c r="H515" s="119">
        <v>300</v>
      </c>
      <c r="I515" s="119">
        <v>100</v>
      </c>
      <c r="J515" s="119">
        <v>200</v>
      </c>
      <c r="K515" s="119">
        <v>200</v>
      </c>
      <c r="L515" s="316">
        <v>300</v>
      </c>
    </row>
    <row r="516" spans="1:12" ht="15">
      <c r="A516" s="313">
        <v>637</v>
      </c>
      <c r="B516" s="9"/>
      <c r="C516" s="135"/>
      <c r="D516" s="9" t="s">
        <v>147</v>
      </c>
      <c r="E516" s="229">
        <f>SUM(E517:E518)</f>
        <v>2080</v>
      </c>
      <c r="F516" s="229">
        <f>SUM(F517:F518)</f>
        <v>2080</v>
      </c>
      <c r="G516" s="10">
        <f>SUM(G517:G518)</f>
        <v>11720</v>
      </c>
      <c r="H516" s="10">
        <f>SUM(H517:H518)</f>
        <v>11720</v>
      </c>
      <c r="I516" s="10">
        <f>SUM(I517:I519)</f>
        <v>5300</v>
      </c>
      <c r="J516" s="10">
        <f>SUM(J517:J518)</f>
        <v>5800</v>
      </c>
      <c r="K516" s="10">
        <f>SUM(K517:K518)</f>
        <v>5800</v>
      </c>
      <c r="L516" s="314">
        <f>SUM(L517:L518)</f>
        <v>5800</v>
      </c>
    </row>
    <row r="517" spans="1:12" ht="15">
      <c r="A517" s="320">
        <v>637014</v>
      </c>
      <c r="B517" s="15"/>
      <c r="C517" s="112" t="s">
        <v>348</v>
      </c>
      <c r="D517" s="15" t="s">
        <v>163</v>
      </c>
      <c r="E517" s="14">
        <v>1900</v>
      </c>
      <c r="F517" s="14">
        <v>1900</v>
      </c>
      <c r="G517" s="14">
        <v>10820</v>
      </c>
      <c r="H517" s="12">
        <v>10820</v>
      </c>
      <c r="I517" s="14">
        <v>5000</v>
      </c>
      <c r="J517" s="14">
        <v>5000</v>
      </c>
      <c r="K517" s="12">
        <v>5000</v>
      </c>
      <c r="L517" s="321">
        <v>5000</v>
      </c>
    </row>
    <row r="518" spans="1:12" ht="15">
      <c r="A518" s="322">
        <v>637016</v>
      </c>
      <c r="B518" s="17"/>
      <c r="C518" s="113" t="s">
        <v>348</v>
      </c>
      <c r="D518" s="47" t="s">
        <v>167</v>
      </c>
      <c r="E518" s="252">
        <v>180</v>
      </c>
      <c r="F518" s="252">
        <v>180</v>
      </c>
      <c r="G518" s="125">
        <v>900</v>
      </c>
      <c r="H518" s="125">
        <v>900</v>
      </c>
      <c r="I518" s="21">
        <v>300</v>
      </c>
      <c r="J518" s="125">
        <v>800</v>
      </c>
      <c r="K518" s="125">
        <v>800</v>
      </c>
      <c r="L518" s="426">
        <v>800</v>
      </c>
    </row>
    <row r="519" spans="1:12" ht="15">
      <c r="A519" s="313">
        <v>641</v>
      </c>
      <c r="B519" s="9"/>
      <c r="C519" s="120"/>
      <c r="D519" s="114" t="s">
        <v>174</v>
      </c>
      <c r="E519" s="10">
        <v>1300</v>
      </c>
      <c r="F519" s="10">
        <v>1300</v>
      </c>
      <c r="G519" s="10">
        <v>1800</v>
      </c>
      <c r="H519" s="10">
        <v>2000</v>
      </c>
      <c r="I519" s="10"/>
      <c r="J519" s="10">
        <f>J520</f>
        <v>1800</v>
      </c>
      <c r="K519" s="10">
        <f>K520</f>
        <v>1800</v>
      </c>
      <c r="L519" s="314">
        <f>L520</f>
        <v>1800</v>
      </c>
    </row>
    <row r="520" spans="1:12" ht="15">
      <c r="A520" s="315">
        <v>641012</v>
      </c>
      <c r="B520" s="23"/>
      <c r="C520" s="135" t="s">
        <v>348</v>
      </c>
      <c r="D520" s="115" t="s">
        <v>350</v>
      </c>
      <c r="E520" s="119">
        <v>1300</v>
      </c>
      <c r="F520" s="119">
        <v>1300</v>
      </c>
      <c r="G520" s="19">
        <v>1800</v>
      </c>
      <c r="H520" s="119">
        <v>2000</v>
      </c>
      <c r="I520" s="119">
        <v>2000</v>
      </c>
      <c r="J520" s="119">
        <v>1800</v>
      </c>
      <c r="K520" s="19">
        <v>1800</v>
      </c>
      <c r="L520" s="316">
        <v>1800</v>
      </c>
    </row>
    <row r="521" spans="1:13" ht="15.75" thickBot="1">
      <c r="A521" s="362"/>
      <c r="B521" s="150"/>
      <c r="C521" s="180"/>
      <c r="D521" s="36"/>
      <c r="E521" s="253"/>
      <c r="F521" s="253"/>
      <c r="G521" s="151"/>
      <c r="H521" s="19"/>
      <c r="I521" s="242"/>
      <c r="J521" s="19"/>
      <c r="K521" s="151"/>
      <c r="L521" s="417"/>
      <c r="M521" s="341"/>
    </row>
    <row r="522" spans="1:12" ht="15.75" thickBot="1">
      <c r="A522" s="339" t="s">
        <v>404</v>
      </c>
      <c r="B522" s="25"/>
      <c r="C522" s="103"/>
      <c r="D522" s="25" t="s">
        <v>351</v>
      </c>
      <c r="E522" s="102">
        <v>500</v>
      </c>
      <c r="F522" s="102">
        <v>500</v>
      </c>
      <c r="G522" s="102">
        <f aca="true" t="shared" si="53" ref="G522:L522">G523</f>
        <v>500</v>
      </c>
      <c r="H522" s="102">
        <f t="shared" si="53"/>
        <v>500</v>
      </c>
      <c r="I522" s="102">
        <f t="shared" si="53"/>
        <v>500</v>
      </c>
      <c r="J522" s="102">
        <v>500</v>
      </c>
      <c r="K522" s="102">
        <v>500</v>
      </c>
      <c r="L522" s="27">
        <f t="shared" si="53"/>
        <v>500</v>
      </c>
    </row>
    <row r="523" spans="1:12" ht="15">
      <c r="A523" s="326">
        <v>642</v>
      </c>
      <c r="B523" s="28"/>
      <c r="C523" s="254"/>
      <c r="D523" s="9" t="s">
        <v>300</v>
      </c>
      <c r="E523" s="29">
        <v>500</v>
      </c>
      <c r="F523" s="29">
        <v>500</v>
      </c>
      <c r="G523" s="29">
        <v>500</v>
      </c>
      <c r="H523" s="29">
        <v>500</v>
      </c>
      <c r="I523" s="29">
        <v>500</v>
      </c>
      <c r="J523" s="29">
        <v>500</v>
      </c>
      <c r="K523" s="29">
        <v>500</v>
      </c>
      <c r="L523" s="327">
        <f>L524</f>
        <v>500</v>
      </c>
    </row>
    <row r="524" spans="1:13" ht="15">
      <c r="A524" s="315">
        <v>642014</v>
      </c>
      <c r="B524" s="31"/>
      <c r="C524" s="371" t="s">
        <v>352</v>
      </c>
      <c r="D524" s="23" t="s">
        <v>353</v>
      </c>
      <c r="E524" s="30">
        <v>500</v>
      </c>
      <c r="F524" s="30">
        <v>500</v>
      </c>
      <c r="G524" s="30">
        <v>500</v>
      </c>
      <c r="H524" s="147">
        <v>500</v>
      </c>
      <c r="I524" s="30">
        <v>500</v>
      </c>
      <c r="J524" s="30">
        <v>500</v>
      </c>
      <c r="K524" s="30">
        <v>500</v>
      </c>
      <c r="L524" s="389">
        <v>500</v>
      </c>
      <c r="M524" s="341"/>
    </row>
    <row r="525" spans="1:13" ht="15.75" thickBot="1">
      <c r="A525" s="362"/>
      <c r="B525" s="150"/>
      <c r="C525" s="163"/>
      <c r="D525" s="150"/>
      <c r="E525" s="193"/>
      <c r="F525" s="193"/>
      <c r="G525" s="151"/>
      <c r="H525" s="151"/>
      <c r="I525" s="256"/>
      <c r="J525" s="151"/>
      <c r="K525" s="151"/>
      <c r="L525" s="552"/>
      <c r="M525" s="341"/>
    </row>
    <row r="526" spans="1:12" ht="15.75" thickBot="1">
      <c r="A526" s="24" t="s">
        <v>354</v>
      </c>
      <c r="B526" s="153"/>
      <c r="C526" s="154"/>
      <c r="D526" s="25" t="s">
        <v>355</v>
      </c>
      <c r="E526" s="102">
        <f aca="true" t="shared" si="54" ref="E526:L526">E527</f>
        <v>1100</v>
      </c>
      <c r="F526" s="102">
        <f t="shared" si="54"/>
        <v>1100</v>
      </c>
      <c r="G526" s="102">
        <f t="shared" si="54"/>
        <v>2700</v>
      </c>
      <c r="H526" s="102">
        <f t="shared" si="54"/>
        <v>2700</v>
      </c>
      <c r="I526" s="102">
        <f t="shared" si="54"/>
        <v>600</v>
      </c>
      <c r="J526" s="102">
        <f t="shared" si="54"/>
        <v>1200</v>
      </c>
      <c r="K526" s="102">
        <f t="shared" si="54"/>
        <v>1200</v>
      </c>
      <c r="L526" s="27">
        <f t="shared" si="54"/>
        <v>1200</v>
      </c>
    </row>
    <row r="527" spans="1:12" ht="15">
      <c r="A527" s="445">
        <v>642</v>
      </c>
      <c r="B527" s="155"/>
      <c r="C527" s="164"/>
      <c r="D527" s="155" t="s">
        <v>300</v>
      </c>
      <c r="E527" s="158">
        <f>SUM(E528:E531)</f>
        <v>1100</v>
      </c>
      <c r="F527" s="158">
        <f>SUM(F528:F531)</f>
        <v>1100</v>
      </c>
      <c r="G527" s="158">
        <f>G528+G530+G531+G529</f>
        <v>2700</v>
      </c>
      <c r="H527" s="158">
        <f>H528+H530+H531+H529</f>
        <v>2700</v>
      </c>
      <c r="I527" s="158">
        <f>I528+I530+I532</f>
        <v>600</v>
      </c>
      <c r="J527" s="158">
        <v>1200</v>
      </c>
      <c r="K527" s="158">
        <f>K528+K530+K531</f>
        <v>1200</v>
      </c>
      <c r="L527" s="388">
        <f>L528+L530+L532</f>
        <v>1200</v>
      </c>
    </row>
    <row r="528" spans="1:14" ht="15">
      <c r="A528" s="320">
        <v>642026</v>
      </c>
      <c r="B528" s="15">
        <v>2</v>
      </c>
      <c r="C528" s="112" t="s">
        <v>352</v>
      </c>
      <c r="D528" s="15" t="s">
        <v>72</v>
      </c>
      <c r="E528" s="14">
        <v>1000</v>
      </c>
      <c r="F528" s="14">
        <v>1000</v>
      </c>
      <c r="G528" s="79">
        <v>1000</v>
      </c>
      <c r="H528" s="79">
        <v>1000</v>
      </c>
      <c r="I528" s="79">
        <v>500</v>
      </c>
      <c r="J528" s="79">
        <v>1000</v>
      </c>
      <c r="K528" s="79">
        <v>1000</v>
      </c>
      <c r="L528" s="325">
        <v>1000</v>
      </c>
      <c r="N528" s="344"/>
    </row>
    <row r="529" spans="1:12" ht="15">
      <c r="A529" s="368">
        <v>642026</v>
      </c>
      <c r="B529" s="15"/>
      <c r="C529" s="112" t="s">
        <v>352</v>
      </c>
      <c r="D529" s="148" t="s">
        <v>427</v>
      </c>
      <c r="E529" s="33"/>
      <c r="F529" s="33"/>
      <c r="G529" s="226">
        <v>1500</v>
      </c>
      <c r="H529" s="79">
        <v>1500</v>
      </c>
      <c r="I529" s="79">
        <v>1000</v>
      </c>
      <c r="J529" s="79"/>
      <c r="K529" s="226"/>
      <c r="L529" s="325"/>
    </row>
    <row r="530" spans="1:15" ht="15">
      <c r="A530" s="328">
        <v>642026</v>
      </c>
      <c r="B530" s="15">
        <v>3</v>
      </c>
      <c r="C530" s="112" t="s">
        <v>352</v>
      </c>
      <c r="D530" s="15" t="s">
        <v>321</v>
      </c>
      <c r="E530" s="32">
        <v>100</v>
      </c>
      <c r="F530" s="32">
        <v>100</v>
      </c>
      <c r="G530" s="177">
        <v>200</v>
      </c>
      <c r="H530" s="79">
        <v>200</v>
      </c>
      <c r="I530" s="79">
        <v>100</v>
      </c>
      <c r="J530" s="79">
        <v>200</v>
      </c>
      <c r="K530" s="177">
        <v>200</v>
      </c>
      <c r="L530" s="325">
        <v>200</v>
      </c>
      <c r="O530" s="341"/>
    </row>
    <row r="531" spans="1:12" ht="15" customHeight="1" hidden="1">
      <c r="A531" s="322">
        <v>642026</v>
      </c>
      <c r="B531" s="43">
        <v>4</v>
      </c>
      <c r="C531" s="133" t="s">
        <v>352</v>
      </c>
      <c r="D531" s="47" t="s">
        <v>356</v>
      </c>
      <c r="E531" s="16">
        <v>0</v>
      </c>
      <c r="F531" s="16">
        <v>0</v>
      </c>
      <c r="G531" s="140"/>
      <c r="H531" s="177"/>
      <c r="I531" s="242"/>
      <c r="J531" s="177"/>
      <c r="K531" s="140"/>
      <c r="L531" s="427"/>
    </row>
    <row r="532" spans="1:12" ht="15.75" thickBot="1">
      <c r="A532" s="362"/>
      <c r="B532" s="150"/>
      <c r="C532" s="163"/>
      <c r="D532" s="150"/>
      <c r="E532" s="253"/>
      <c r="F532" s="253"/>
      <c r="G532" s="19"/>
      <c r="H532" s="151"/>
      <c r="I532" s="257"/>
      <c r="J532" s="151"/>
      <c r="K532" s="19"/>
      <c r="L532" s="428"/>
    </row>
    <row r="533" spans="1:12" ht="15.75" thickBot="1">
      <c r="A533" s="339" t="s">
        <v>405</v>
      </c>
      <c r="B533" s="25"/>
      <c r="C533" s="103"/>
      <c r="D533" s="25" t="s">
        <v>357</v>
      </c>
      <c r="E533" s="102">
        <v>200</v>
      </c>
      <c r="F533" s="102">
        <v>200</v>
      </c>
      <c r="G533" s="102">
        <f aca="true" t="shared" si="55" ref="G533:L533">G534</f>
        <v>2000</v>
      </c>
      <c r="H533" s="102">
        <f t="shared" si="55"/>
        <v>2000</v>
      </c>
      <c r="I533" s="102">
        <f t="shared" si="55"/>
        <v>500</v>
      </c>
      <c r="J533" s="102">
        <f t="shared" si="55"/>
        <v>2000</v>
      </c>
      <c r="K533" s="102">
        <f t="shared" si="55"/>
        <v>2000</v>
      </c>
      <c r="L533" s="27">
        <f t="shared" si="55"/>
        <v>2000</v>
      </c>
    </row>
    <row r="534" spans="1:15" ht="15">
      <c r="A534" s="439">
        <v>642</v>
      </c>
      <c r="B534" s="155"/>
      <c r="C534" s="164"/>
      <c r="D534" s="346" t="s">
        <v>300</v>
      </c>
      <c r="E534" s="165">
        <v>200</v>
      </c>
      <c r="F534" s="165">
        <v>200</v>
      </c>
      <c r="G534" s="158">
        <v>2000</v>
      </c>
      <c r="H534" s="158">
        <v>2000</v>
      </c>
      <c r="I534" s="158">
        <v>500</v>
      </c>
      <c r="J534" s="158">
        <f>J535</f>
        <v>2000</v>
      </c>
      <c r="K534" s="158">
        <f>K535</f>
        <v>2000</v>
      </c>
      <c r="L534" s="388">
        <f>L535</f>
        <v>2000</v>
      </c>
      <c r="O534" s="341"/>
    </row>
    <row r="535" spans="1:15" ht="15">
      <c r="A535" s="315">
        <v>642026</v>
      </c>
      <c r="B535" s="115"/>
      <c r="C535" s="135" t="s">
        <v>352</v>
      </c>
      <c r="D535" s="115" t="s">
        <v>300</v>
      </c>
      <c r="E535" s="119">
        <v>200</v>
      </c>
      <c r="F535" s="119">
        <v>200</v>
      </c>
      <c r="G535" s="19">
        <v>2000</v>
      </c>
      <c r="H535" s="19">
        <v>2000</v>
      </c>
      <c r="I535" s="60">
        <v>500</v>
      </c>
      <c r="J535" s="19">
        <v>2000</v>
      </c>
      <c r="K535" s="119">
        <v>2000</v>
      </c>
      <c r="L535" s="335">
        <v>2000</v>
      </c>
      <c r="M535" s="341"/>
      <c r="O535" s="341"/>
    </row>
    <row r="536" spans="1:12" ht="17.25" thickBot="1">
      <c r="A536" s="457"/>
      <c r="B536" s="258"/>
      <c r="C536" s="180"/>
      <c r="D536" s="259"/>
      <c r="E536" s="260"/>
      <c r="F536" s="260"/>
      <c r="G536" s="261"/>
      <c r="H536" s="261"/>
      <c r="I536" s="247"/>
      <c r="J536" s="261"/>
      <c r="K536" s="262"/>
      <c r="L536" s="420"/>
    </row>
    <row r="537" spans="1:12" ht="15.75" thickBot="1">
      <c r="A537" s="339" t="s">
        <v>406</v>
      </c>
      <c r="B537" s="25"/>
      <c r="C537" s="103"/>
      <c r="D537" s="263" t="s">
        <v>387</v>
      </c>
      <c r="E537" s="102">
        <f>SUM(E538:E540)</f>
        <v>1550</v>
      </c>
      <c r="F537" s="102">
        <f>SUM(F538:F540)</f>
        <v>1550</v>
      </c>
      <c r="G537" s="102">
        <f aca="true" t="shared" si="56" ref="G537:L537">G538+G539+G540</f>
        <v>1550</v>
      </c>
      <c r="H537" s="102">
        <f t="shared" si="56"/>
        <v>1550</v>
      </c>
      <c r="I537" s="264">
        <f t="shared" si="56"/>
        <v>1100</v>
      </c>
      <c r="J537" s="102">
        <f t="shared" si="56"/>
        <v>1500</v>
      </c>
      <c r="K537" s="102">
        <f t="shared" si="56"/>
        <v>1500</v>
      </c>
      <c r="L537" s="27">
        <f t="shared" si="56"/>
        <v>1500</v>
      </c>
    </row>
    <row r="538" spans="1:12" ht="15">
      <c r="A538" s="357">
        <v>633006</v>
      </c>
      <c r="B538" s="373">
        <v>7</v>
      </c>
      <c r="C538" s="108" t="s">
        <v>358</v>
      </c>
      <c r="D538" s="155" t="s">
        <v>229</v>
      </c>
      <c r="E538" s="229">
        <v>50</v>
      </c>
      <c r="F538" s="229">
        <v>50</v>
      </c>
      <c r="G538" s="229">
        <v>50</v>
      </c>
      <c r="H538" s="229">
        <v>50</v>
      </c>
      <c r="I538" s="205"/>
      <c r="J538" s="229"/>
      <c r="K538" s="229"/>
      <c r="L538" s="418"/>
    </row>
    <row r="539" spans="1:12" ht="15">
      <c r="A539" s="354">
        <v>637015</v>
      </c>
      <c r="B539" s="249"/>
      <c r="C539" s="135" t="s">
        <v>358</v>
      </c>
      <c r="D539" s="9" t="s">
        <v>147</v>
      </c>
      <c r="E539" s="10">
        <v>500</v>
      </c>
      <c r="F539" s="10">
        <v>500</v>
      </c>
      <c r="G539" s="10">
        <v>500</v>
      </c>
      <c r="H539" s="10">
        <v>500</v>
      </c>
      <c r="I539" s="10">
        <v>100</v>
      </c>
      <c r="J539" s="10">
        <v>500</v>
      </c>
      <c r="K539" s="10">
        <v>500</v>
      </c>
      <c r="L539" s="314">
        <v>500</v>
      </c>
    </row>
    <row r="540" spans="1:12" ht="15">
      <c r="A540" s="458">
        <v>641006</v>
      </c>
      <c r="B540" s="267"/>
      <c r="C540" s="135" t="s">
        <v>358</v>
      </c>
      <c r="D540" s="9" t="s">
        <v>359</v>
      </c>
      <c r="E540" s="10">
        <v>1000</v>
      </c>
      <c r="F540" s="10">
        <v>1000</v>
      </c>
      <c r="G540" s="10">
        <v>1000</v>
      </c>
      <c r="H540" s="10">
        <v>1000</v>
      </c>
      <c r="I540" s="10">
        <v>1000</v>
      </c>
      <c r="J540" s="10">
        <v>1000</v>
      </c>
      <c r="K540" s="10">
        <v>1000</v>
      </c>
      <c r="L540" s="314">
        <v>1000</v>
      </c>
    </row>
    <row r="541" spans="1:12" ht="15.75" thickBot="1">
      <c r="A541" s="542"/>
      <c r="B541" s="534"/>
      <c r="C541" s="159" t="s">
        <v>358</v>
      </c>
      <c r="D541" s="534" t="s">
        <v>360</v>
      </c>
      <c r="E541" s="535">
        <v>385600</v>
      </c>
      <c r="F541" s="535">
        <v>385600</v>
      </c>
      <c r="G541" s="536">
        <v>390000</v>
      </c>
      <c r="H541" s="536">
        <v>425158</v>
      </c>
      <c r="I541" s="536">
        <v>400561</v>
      </c>
      <c r="J541" s="536">
        <v>415500</v>
      </c>
      <c r="K541" s="536">
        <v>415500</v>
      </c>
      <c r="L541" s="537">
        <v>415500</v>
      </c>
    </row>
    <row r="542" spans="1:12" ht="15.75" thickBot="1">
      <c r="A542" s="49"/>
      <c r="B542" s="53"/>
      <c r="C542" s="543"/>
      <c r="D542" s="63" t="s">
        <v>361</v>
      </c>
      <c r="E542" s="273">
        <v>722198</v>
      </c>
      <c r="F542" s="502">
        <v>722198</v>
      </c>
      <c r="G542" s="64">
        <v>1130990</v>
      </c>
      <c r="H542" s="64">
        <v>1113402</v>
      </c>
      <c r="I542" s="64">
        <f>I4+I108+I123+I142+I145+I152+I164+I186+I190+I201+I219+I239+I242+I253+I272+I302+I313+I349+I368+I398+I406+I466+I496+I503+I522+I526+I533+I537</f>
        <v>789569.98</v>
      </c>
      <c r="J542" s="64">
        <f>J4+J108+J123+J142+J145+J152+J164+J186+J190+J201+J219+J242+J253+J272+J302+J313+J349+J368+J398+J406+J466+J496+J503+J522+J526+J533+J537</f>
        <v>1092360</v>
      </c>
      <c r="K542" s="64">
        <f>K4+K108+K123+K142+K145+K152+K164+K186+K190+K201+K219+K242+K253+K272+K302+K313+K349+K368+K398+K406+K466+K496+K503+K522+K526+K533+K537</f>
        <v>1054995.6</v>
      </c>
      <c r="L542" s="540">
        <f>L4+L108+L123+L142+L145+L152+L164+L186+L190+L201+L219+L239+L242+L253+L272+L302+L313+L349+L368+L398+L406+L466+L496+L503+L522+L526+L533+L537</f>
        <v>1054186.279</v>
      </c>
    </row>
    <row r="543" spans="1:15" ht="15.75" thickBot="1">
      <c r="A543" s="92"/>
      <c r="B543" s="92"/>
      <c r="C543" s="292"/>
      <c r="D543" s="268" t="s">
        <v>362</v>
      </c>
      <c r="E543" s="269">
        <v>385600</v>
      </c>
      <c r="F543" s="269">
        <v>385600</v>
      </c>
      <c r="G543" s="538">
        <f>G541</f>
        <v>390000</v>
      </c>
      <c r="H543" s="538">
        <v>425158</v>
      </c>
      <c r="I543" s="539">
        <f>I541</f>
        <v>400561</v>
      </c>
      <c r="J543" s="538">
        <f>J541</f>
        <v>415500</v>
      </c>
      <c r="K543" s="538">
        <f>K541</f>
        <v>415500</v>
      </c>
      <c r="L543" s="89">
        <f>L541</f>
        <v>415500</v>
      </c>
      <c r="O543" s="341"/>
    </row>
    <row r="544" spans="1:12" ht="15.75" thickBot="1">
      <c r="A544" s="270"/>
      <c r="B544" s="270"/>
      <c r="C544" s="292"/>
      <c r="D544" s="271" t="s">
        <v>363</v>
      </c>
      <c r="E544" s="57">
        <v>1107798</v>
      </c>
      <c r="F544" s="57">
        <v>1107798</v>
      </c>
      <c r="G544" s="57">
        <f aca="true" t="shared" si="57" ref="G544:L544">G542+G543</f>
        <v>1520990</v>
      </c>
      <c r="H544" s="57">
        <f t="shared" si="57"/>
        <v>1538560</v>
      </c>
      <c r="I544" s="57">
        <f t="shared" si="57"/>
        <v>1190130.98</v>
      </c>
      <c r="J544" s="57">
        <f t="shared" si="57"/>
        <v>1507860</v>
      </c>
      <c r="K544" s="57">
        <f t="shared" si="57"/>
        <v>1470495.6</v>
      </c>
      <c r="L544" s="541">
        <f t="shared" si="57"/>
        <v>1469686.279</v>
      </c>
    </row>
    <row r="545" spans="1:12" ht="15.75" thickBot="1">
      <c r="A545" s="270"/>
      <c r="B545" s="270"/>
      <c r="C545" s="196"/>
      <c r="D545" s="54"/>
      <c r="G545" s="273"/>
      <c r="H545" s="273"/>
      <c r="I545" s="242"/>
      <c r="J545" s="273"/>
      <c r="K545" s="273"/>
      <c r="L545" s="377"/>
    </row>
    <row r="546" spans="1:12" ht="15.75" thickBot="1">
      <c r="A546" s="461"/>
      <c r="B546" s="274"/>
      <c r="C546" s="544"/>
      <c r="D546" s="90" t="s">
        <v>364</v>
      </c>
      <c r="G546" s="275"/>
      <c r="H546" s="275"/>
      <c r="I546" s="273"/>
      <c r="J546" s="275"/>
      <c r="K546" s="275"/>
      <c r="L546" s="433"/>
    </row>
    <row r="547" spans="1:12" ht="15.75" thickBot="1">
      <c r="A547" s="276" t="s">
        <v>365</v>
      </c>
      <c r="B547" s="277"/>
      <c r="C547" s="154"/>
      <c r="D547" s="278" t="s">
        <v>366</v>
      </c>
      <c r="E547" s="52">
        <v>7500</v>
      </c>
      <c r="F547" s="52">
        <v>7500</v>
      </c>
      <c r="G547" s="279">
        <f>G548+G549</f>
        <v>17632</v>
      </c>
      <c r="H547" s="285">
        <f>H548+H549</f>
        <v>17632</v>
      </c>
      <c r="I547" s="289"/>
      <c r="J547" s="289">
        <v>46474</v>
      </c>
      <c r="K547" s="279">
        <f>K548+K549</f>
        <v>28372</v>
      </c>
      <c r="L547" s="280">
        <f>L548+L549</f>
        <v>28372</v>
      </c>
    </row>
    <row r="548" spans="1:12" ht="15">
      <c r="A548" s="333">
        <v>716000</v>
      </c>
      <c r="B548" s="41"/>
      <c r="C548" s="281" t="s">
        <v>367</v>
      </c>
      <c r="D548" s="41" t="s">
        <v>368</v>
      </c>
      <c r="E548" s="40">
        <v>7500</v>
      </c>
      <c r="F548" s="40">
        <v>7500</v>
      </c>
      <c r="G548" s="301">
        <v>15000</v>
      </c>
      <c r="H548" s="286">
        <v>15000</v>
      </c>
      <c r="I548" s="347"/>
      <c r="J548" s="286">
        <v>15000</v>
      </c>
      <c r="K548" s="286">
        <v>10000</v>
      </c>
      <c r="L548" s="553">
        <v>10000</v>
      </c>
    </row>
    <row r="549" spans="1:12" ht="15.75" thickBot="1">
      <c r="A549" s="459">
        <v>717001</v>
      </c>
      <c r="B549" s="23"/>
      <c r="C549" s="550" t="s">
        <v>367</v>
      </c>
      <c r="D549" s="551" t="s">
        <v>369</v>
      </c>
      <c r="E549" s="282"/>
      <c r="F549" s="282"/>
      <c r="G549" s="22">
        <v>2632</v>
      </c>
      <c r="H549" s="22">
        <v>2632</v>
      </c>
      <c r="I549" s="302"/>
      <c r="J549" s="303">
        <v>31474</v>
      </c>
      <c r="K549" s="303">
        <v>18372</v>
      </c>
      <c r="L549" s="429">
        <v>18372</v>
      </c>
    </row>
    <row r="550" spans="1:12" ht="0.75" customHeight="1" thickBot="1">
      <c r="A550" s="283" t="s">
        <v>370</v>
      </c>
      <c r="B550" s="277"/>
      <c r="C550" s="154"/>
      <c r="D550" s="278" t="s">
        <v>371</v>
      </c>
      <c r="E550" s="284"/>
      <c r="F550" s="284"/>
      <c r="G550" s="280">
        <v>0</v>
      </c>
      <c r="H550" s="280">
        <f>H551+H552</f>
        <v>0</v>
      </c>
      <c r="I550" s="285"/>
      <c r="J550" s="280">
        <v>0</v>
      </c>
      <c r="K550" s="280">
        <f>K551+K552</f>
        <v>0</v>
      </c>
      <c r="L550" s="280">
        <f>L551+L552</f>
        <v>0</v>
      </c>
    </row>
    <row r="551" spans="1:12" ht="15" customHeight="1" hidden="1">
      <c r="A551" s="318">
        <v>716000</v>
      </c>
      <c r="B551" s="13"/>
      <c r="C551" s="130" t="s">
        <v>367</v>
      </c>
      <c r="D551" s="74" t="s">
        <v>384</v>
      </c>
      <c r="E551" s="286"/>
      <c r="F551" s="286"/>
      <c r="G551" s="12"/>
      <c r="H551" s="12"/>
      <c r="I551" s="242"/>
      <c r="J551" s="12"/>
      <c r="K551" s="12"/>
      <c r="L551" s="430"/>
    </row>
    <row r="552" spans="1:12" ht="15" customHeight="1" hidden="1">
      <c r="A552" s="368">
        <v>717001</v>
      </c>
      <c r="B552" s="148"/>
      <c r="C552" s="127" t="s">
        <v>367</v>
      </c>
      <c r="D552" s="43" t="s">
        <v>372</v>
      </c>
      <c r="E552" s="19"/>
      <c r="F552" s="19"/>
      <c r="G552" s="32"/>
      <c r="H552" s="32"/>
      <c r="I552" s="32"/>
      <c r="J552" s="32"/>
      <c r="K552" s="32"/>
      <c r="L552" s="383"/>
    </row>
    <row r="553" spans="1:12" ht="15.75" thickBot="1">
      <c r="A553" s="361"/>
      <c r="B553" s="150"/>
      <c r="C553" s="163"/>
      <c r="D553" s="46"/>
      <c r="E553" s="240"/>
      <c r="F553" s="240"/>
      <c r="G553" s="37"/>
      <c r="H553" s="37"/>
      <c r="I553" s="147"/>
      <c r="J553" s="37"/>
      <c r="K553" s="37"/>
      <c r="L553" s="389"/>
    </row>
    <row r="554" spans="1:12" ht="15.75" thickBot="1">
      <c r="A554" s="276" t="s">
        <v>397</v>
      </c>
      <c r="B554" s="277"/>
      <c r="C554" s="97"/>
      <c r="D554" s="277" t="s">
        <v>373</v>
      </c>
      <c r="E554" s="287">
        <v>3470</v>
      </c>
      <c r="F554" s="287">
        <v>3470</v>
      </c>
      <c r="G554" s="288">
        <f>G555+G556</f>
        <v>0</v>
      </c>
      <c r="H554" s="288">
        <f>H555+H556</f>
        <v>0</v>
      </c>
      <c r="I554" s="289"/>
      <c r="J554" s="288"/>
      <c r="K554" s="288"/>
      <c r="L554" s="280"/>
    </row>
    <row r="555" spans="1:12" ht="15">
      <c r="A555" s="333">
        <v>714001</v>
      </c>
      <c r="B555" s="41"/>
      <c r="C555" s="281" t="s">
        <v>124</v>
      </c>
      <c r="D555" s="41" t="s">
        <v>374</v>
      </c>
      <c r="E555" s="40">
        <v>3470</v>
      </c>
      <c r="F555" s="40">
        <v>3470</v>
      </c>
      <c r="G555" s="40"/>
      <c r="H555" s="40"/>
      <c r="I555" s="40"/>
      <c r="J555" s="40"/>
      <c r="K555" s="290"/>
      <c r="L555" s="332"/>
    </row>
    <row r="556" spans="1:12" ht="15">
      <c r="A556" s="322">
        <v>711001</v>
      </c>
      <c r="B556" s="69"/>
      <c r="C556" s="117" t="s">
        <v>83</v>
      </c>
      <c r="D556" s="17" t="s">
        <v>375</v>
      </c>
      <c r="E556" s="32"/>
      <c r="F556" s="32"/>
      <c r="G556" s="16"/>
      <c r="H556" s="16"/>
      <c r="I556" s="304"/>
      <c r="J556" s="16"/>
      <c r="K556" s="32"/>
      <c r="L556" s="427"/>
    </row>
    <row r="557" spans="1:12" ht="15.75" thickBot="1">
      <c r="A557" s="331"/>
      <c r="B557" s="47"/>
      <c r="C557" s="133"/>
      <c r="D557" s="23"/>
      <c r="E557" s="19"/>
      <c r="F557" s="19"/>
      <c r="G557" s="19"/>
      <c r="H557" s="19"/>
      <c r="I557" s="493"/>
      <c r="J557" s="19"/>
      <c r="K557" s="19"/>
      <c r="L557" s="494"/>
    </row>
    <row r="558" spans="1:12" ht="15.75" thickBot="1">
      <c r="A558" s="276" t="s">
        <v>456</v>
      </c>
      <c r="B558" s="277"/>
      <c r="C558" s="154"/>
      <c r="D558" s="278" t="s">
        <v>226</v>
      </c>
      <c r="E558" s="52"/>
      <c r="F558" s="52"/>
      <c r="G558" s="289">
        <f>G559+G560</f>
        <v>0</v>
      </c>
      <c r="H558" s="52">
        <v>26510</v>
      </c>
      <c r="I558" s="279"/>
      <c r="J558" s="285"/>
      <c r="K558" s="285"/>
      <c r="L558" s="280"/>
    </row>
    <row r="559" spans="1:12" ht="15">
      <c r="A559" s="331">
        <v>713004</v>
      </c>
      <c r="B559" s="47"/>
      <c r="C559" s="133"/>
      <c r="D559" s="23" t="s">
        <v>457</v>
      </c>
      <c r="E559" s="19"/>
      <c r="F559" s="19"/>
      <c r="G559" s="497"/>
      <c r="H559" s="19">
        <v>26510</v>
      </c>
      <c r="I559" s="493"/>
      <c r="J559" s="19"/>
      <c r="K559" s="19"/>
      <c r="L559" s="494"/>
    </row>
    <row r="560" spans="1:12" ht="15.75" thickBot="1">
      <c r="A560" s="440"/>
      <c r="B560" s="146"/>
      <c r="C560" s="135"/>
      <c r="D560" s="161"/>
      <c r="E560" s="240"/>
      <c r="F560" s="240"/>
      <c r="G560" s="19"/>
      <c r="H560" s="151"/>
      <c r="I560" s="147"/>
      <c r="J560" s="151"/>
      <c r="K560" s="151"/>
      <c r="L560" s="389"/>
    </row>
    <row r="561" spans="1:12" ht="15.75" thickBot="1">
      <c r="A561" s="460"/>
      <c r="B561" s="195"/>
      <c r="C561" s="292"/>
      <c r="D561" s="90" t="s">
        <v>376</v>
      </c>
      <c r="E561" s="91">
        <v>10970</v>
      </c>
      <c r="F561" s="91">
        <v>10970</v>
      </c>
      <c r="G561" s="293">
        <v>17632</v>
      </c>
      <c r="H561" s="293">
        <v>43892</v>
      </c>
      <c r="I561" s="293">
        <v>3470</v>
      </c>
      <c r="J561" s="293">
        <v>46474</v>
      </c>
      <c r="K561" s="293">
        <f>K547</f>
        <v>28372</v>
      </c>
      <c r="L561" s="293">
        <f>L547</f>
        <v>28372</v>
      </c>
    </row>
    <row r="562" spans="1:12" ht="15">
      <c r="A562" s="53"/>
      <c r="B562" s="53"/>
      <c r="C562" s="196"/>
      <c r="D562" s="49"/>
      <c r="G562" s="60"/>
      <c r="H562" s="60"/>
      <c r="I562" s="242"/>
      <c r="J562" s="60"/>
      <c r="K562" s="60"/>
      <c r="L562" s="377"/>
    </row>
    <row r="563" spans="1:12" ht="15.75" thickBot="1">
      <c r="A563" s="53"/>
      <c r="B563" s="53"/>
      <c r="C563" s="196"/>
      <c r="D563" s="53"/>
      <c r="G563" s="60"/>
      <c r="H563" s="60"/>
      <c r="I563" s="60"/>
      <c r="J563" s="60"/>
      <c r="K563" s="60"/>
      <c r="L563" s="60"/>
    </row>
    <row r="564" spans="1:12" ht="15.75" thickBot="1">
      <c r="A564" s="528" t="s">
        <v>193</v>
      </c>
      <c r="B564" s="528"/>
      <c r="C564" s="529"/>
      <c r="D564" s="530" t="s">
        <v>377</v>
      </c>
      <c r="E564" s="72"/>
      <c r="F564" s="72"/>
      <c r="G564" s="294"/>
      <c r="H564" s="294"/>
      <c r="I564" s="73"/>
      <c r="J564" s="294"/>
      <c r="K564" s="294"/>
      <c r="L564" s="73"/>
    </row>
    <row r="565" spans="1:16" ht="15">
      <c r="A565" s="322">
        <v>821005</v>
      </c>
      <c r="B565" s="17"/>
      <c r="C565" s="108" t="s">
        <v>83</v>
      </c>
      <c r="D565" s="17" t="s">
        <v>378</v>
      </c>
      <c r="E565" s="140">
        <v>47424</v>
      </c>
      <c r="F565" s="140">
        <v>47424</v>
      </c>
      <c r="G565" s="140">
        <v>47424</v>
      </c>
      <c r="H565" s="140">
        <v>47424</v>
      </c>
      <c r="I565" s="140">
        <v>47424</v>
      </c>
      <c r="J565" s="140">
        <v>47424</v>
      </c>
      <c r="K565" s="140">
        <v>47424</v>
      </c>
      <c r="L565" s="394">
        <v>47424</v>
      </c>
      <c r="O565" s="341"/>
      <c r="P565" s="341"/>
    </row>
    <row r="566" spans="1:13" ht="15" customHeight="1" hidden="1">
      <c r="A566" s="315">
        <v>821005</v>
      </c>
      <c r="B566" s="115">
        <v>10</v>
      </c>
      <c r="C566" s="135" t="s">
        <v>83</v>
      </c>
      <c r="D566" s="115" t="s">
        <v>379</v>
      </c>
      <c r="E566" s="245">
        <v>0</v>
      </c>
      <c r="F566" s="245">
        <v>0</v>
      </c>
      <c r="G566" s="119"/>
      <c r="H566" s="119"/>
      <c r="I566" s="242"/>
      <c r="J566" s="119"/>
      <c r="K566" s="119"/>
      <c r="L566" s="417"/>
      <c r="M566" s="341"/>
    </row>
    <row r="567" spans="1:15" ht="15">
      <c r="A567" s="315">
        <v>821007</v>
      </c>
      <c r="B567" s="115">
        <v>50</v>
      </c>
      <c r="C567" s="135" t="s">
        <v>83</v>
      </c>
      <c r="D567" s="115" t="s">
        <v>380</v>
      </c>
      <c r="E567" s="295">
        <v>14944</v>
      </c>
      <c r="F567" s="295">
        <v>14944</v>
      </c>
      <c r="G567" s="295">
        <v>14944</v>
      </c>
      <c r="H567" s="295">
        <v>14944</v>
      </c>
      <c r="I567" s="295">
        <v>14944</v>
      </c>
      <c r="J567" s="295">
        <v>14944</v>
      </c>
      <c r="K567" s="295">
        <v>14204</v>
      </c>
      <c r="L567" s="431">
        <v>14204</v>
      </c>
      <c r="O567" s="341"/>
    </row>
    <row r="568" spans="1:12" ht="15.75" thickBot="1">
      <c r="A568" s="315">
        <v>821005</v>
      </c>
      <c r="B568" s="115">
        <v>40</v>
      </c>
      <c r="C568" s="135" t="s">
        <v>83</v>
      </c>
      <c r="D568" s="161" t="s">
        <v>381</v>
      </c>
      <c r="E568" s="296">
        <v>3700</v>
      </c>
      <c r="F568" s="296">
        <v>3700</v>
      </c>
      <c r="G568" s="245"/>
      <c r="H568" s="296"/>
      <c r="I568" s="245"/>
      <c r="J568" s="245"/>
      <c r="K568" s="296"/>
      <c r="L568" s="432"/>
    </row>
    <row r="569" spans="1:12" ht="15.75" thickBot="1">
      <c r="A569" s="358"/>
      <c r="B569" s="115"/>
      <c r="C569" s="297"/>
      <c r="D569" s="528" t="s">
        <v>377</v>
      </c>
      <c r="E569" s="531">
        <f>SUM(E565:E568)</f>
        <v>66068</v>
      </c>
      <c r="F569" s="531">
        <f>SUM(F565:F568)</f>
        <v>66068</v>
      </c>
      <c r="G569" s="532">
        <f>G565+G566+G567+G568</f>
        <v>62368</v>
      </c>
      <c r="H569" s="531">
        <f>H565+H566+H567+H568</f>
        <v>62368</v>
      </c>
      <c r="I569" s="533">
        <f>I565+I567+I568</f>
        <v>62368</v>
      </c>
      <c r="J569" s="531">
        <f>J565+J566+J567+J568</f>
        <v>62368</v>
      </c>
      <c r="K569" s="298">
        <f>K565+K566+K567+K568</f>
        <v>61628</v>
      </c>
      <c r="L569" s="298">
        <f>L565+L567+L568</f>
        <v>61628</v>
      </c>
    </row>
    <row r="570" spans="1:14" ht="15">
      <c r="A570" s="195"/>
      <c r="B570" s="53"/>
      <c r="C570" s="196"/>
      <c r="D570" s="270"/>
      <c r="G570" s="273"/>
      <c r="H570" s="273"/>
      <c r="I570" s="242"/>
      <c r="J570" s="273"/>
      <c r="K570" s="273"/>
      <c r="L570" s="377"/>
      <c r="N570" s="341"/>
    </row>
    <row r="571" spans="1:12" ht="15.75" thickBot="1">
      <c r="A571" s="53"/>
      <c r="B571" s="53"/>
      <c r="C571" s="196"/>
      <c r="D571" s="510" t="s">
        <v>74</v>
      </c>
      <c r="E571" s="473"/>
      <c r="G571" s="433"/>
      <c r="H571" s="433"/>
      <c r="I571" s="433"/>
      <c r="J571" s="433"/>
      <c r="K571" s="433"/>
      <c r="L571" s="273"/>
    </row>
    <row r="572" spans="1:12" ht="15.75" thickBot="1">
      <c r="A572" s="53"/>
      <c r="B572" s="53"/>
      <c r="C572" s="196"/>
      <c r="D572" s="86" t="s">
        <v>361</v>
      </c>
      <c r="E572" s="513">
        <f aca="true" t="shared" si="58" ref="E572:L572">E542</f>
        <v>722198</v>
      </c>
      <c r="F572" s="513">
        <f t="shared" si="58"/>
        <v>722198</v>
      </c>
      <c r="G572" s="39">
        <f t="shared" si="58"/>
        <v>1130990</v>
      </c>
      <c r="H572" s="521">
        <f t="shared" si="58"/>
        <v>1113402</v>
      </c>
      <c r="I572" s="521">
        <f t="shared" si="58"/>
        <v>789569.98</v>
      </c>
      <c r="J572" s="39">
        <f t="shared" si="58"/>
        <v>1092360</v>
      </c>
      <c r="K572" s="39">
        <f t="shared" si="58"/>
        <v>1054995.6</v>
      </c>
      <c r="L572" s="524">
        <f t="shared" si="58"/>
        <v>1054186.279</v>
      </c>
    </row>
    <row r="573" spans="1:13" ht="15.75" thickBot="1">
      <c r="A573" s="53"/>
      <c r="B573" s="53"/>
      <c r="C573" s="196"/>
      <c r="D573" s="88" t="s">
        <v>362</v>
      </c>
      <c r="E573" s="514">
        <f>E543</f>
        <v>385600</v>
      </c>
      <c r="F573" s="91">
        <f>F543</f>
        <v>385600</v>
      </c>
      <c r="G573" s="518">
        <f>G543</f>
        <v>390000</v>
      </c>
      <c r="H573" s="522">
        <v>425158</v>
      </c>
      <c r="I573" s="513">
        <f>I541</f>
        <v>400561</v>
      </c>
      <c r="J573" s="518">
        <f>J543</f>
        <v>415500</v>
      </c>
      <c r="K573" s="513">
        <v>415500</v>
      </c>
      <c r="L573" s="525">
        <f>L543</f>
        <v>415500</v>
      </c>
      <c r="M573" s="341"/>
    </row>
    <row r="574" spans="1:12" ht="15.75" thickBot="1">
      <c r="A574" s="53"/>
      <c r="B574" s="53"/>
      <c r="C574" s="196"/>
      <c r="D574" s="511" t="s">
        <v>376</v>
      </c>
      <c r="E574" s="515">
        <v>10970</v>
      </c>
      <c r="F574" s="514">
        <v>10970</v>
      </c>
      <c r="G574" s="515">
        <v>17632</v>
      </c>
      <c r="H574" s="91">
        <f>H561</f>
        <v>43892</v>
      </c>
      <c r="I574" s="514">
        <v>3470</v>
      </c>
      <c r="J574" s="91">
        <f>J561</f>
        <v>46474</v>
      </c>
      <c r="K574" s="514">
        <f>K561</f>
        <v>28372</v>
      </c>
      <c r="L574" s="526">
        <f>L561</f>
        <v>28372</v>
      </c>
    </row>
    <row r="575" spans="1:14" ht="15.75" thickBot="1">
      <c r="A575" s="270"/>
      <c r="B575" s="270"/>
      <c r="C575" s="196"/>
      <c r="D575" s="512" t="s">
        <v>377</v>
      </c>
      <c r="E575" s="516">
        <f>E569</f>
        <v>66068</v>
      </c>
      <c r="F575" s="516">
        <f aca="true" t="shared" si="59" ref="F575:L575">F569</f>
        <v>66068</v>
      </c>
      <c r="G575" s="516">
        <f t="shared" si="59"/>
        <v>62368</v>
      </c>
      <c r="H575" s="523">
        <f t="shared" si="59"/>
        <v>62368</v>
      </c>
      <c r="I575" s="516">
        <f t="shared" si="59"/>
        <v>62368</v>
      </c>
      <c r="J575" s="523">
        <f t="shared" si="59"/>
        <v>62368</v>
      </c>
      <c r="K575" s="516">
        <f t="shared" si="59"/>
        <v>61628</v>
      </c>
      <c r="L575" s="527">
        <f t="shared" si="59"/>
        <v>61628</v>
      </c>
      <c r="N575" s="341"/>
    </row>
    <row r="576" spans="1:14" ht="15.75" thickBot="1">
      <c r="A576" s="270"/>
      <c r="B576" s="270"/>
      <c r="C576" s="196"/>
      <c r="D576" s="83" t="s">
        <v>382</v>
      </c>
      <c r="E576" s="517">
        <f>SUM(E572:E575)</f>
        <v>1184836</v>
      </c>
      <c r="F576" s="517">
        <f>SUM(F572:F575)</f>
        <v>1184836</v>
      </c>
      <c r="G576" s="519">
        <f aca="true" t="shared" si="60" ref="G576:L576">G572+G573+G574+G575</f>
        <v>1600990</v>
      </c>
      <c r="H576" s="519">
        <f t="shared" si="60"/>
        <v>1644820</v>
      </c>
      <c r="I576" s="519">
        <f t="shared" si="60"/>
        <v>1255968.98</v>
      </c>
      <c r="J576" s="519">
        <f t="shared" si="60"/>
        <v>1616702</v>
      </c>
      <c r="K576" s="519">
        <f t="shared" si="60"/>
        <v>1560495.6</v>
      </c>
      <c r="L576" s="520">
        <f t="shared" si="60"/>
        <v>1559686.279</v>
      </c>
      <c r="M576" s="351"/>
      <c r="N576" s="341"/>
    </row>
    <row r="577" spans="1:14" ht="15">
      <c r="A577" s="341"/>
      <c r="L577" s="372"/>
      <c r="N577" s="341"/>
    </row>
    <row r="578" spans="1:12" ht="15">
      <c r="A578" s="341"/>
      <c r="L578" s="341"/>
    </row>
    <row r="579" spans="1:15" ht="15">
      <c r="A579" s="341"/>
      <c r="D579" t="s">
        <v>462</v>
      </c>
      <c r="L579" s="341"/>
      <c r="O579" s="341"/>
    </row>
    <row r="580" spans="1:12" ht="15">
      <c r="A580" s="341"/>
      <c r="D580" t="s">
        <v>463</v>
      </c>
      <c r="L580" s="341"/>
    </row>
    <row r="581" spans="1:13" ht="15">
      <c r="A581" s="341"/>
      <c r="L581" s="376"/>
      <c r="M581" s="299"/>
    </row>
  </sheetData>
  <sheetProtection/>
  <mergeCells count="13">
    <mergeCell ref="K2:K3"/>
    <mergeCell ref="L2:L3"/>
    <mergeCell ref="E1:F1"/>
    <mergeCell ref="G1:I1"/>
    <mergeCell ref="J1:L1"/>
    <mergeCell ref="H2:H3"/>
    <mergeCell ref="I2:I3"/>
    <mergeCell ref="A2:A3"/>
    <mergeCell ref="D2:D3"/>
    <mergeCell ref="E2:E3"/>
    <mergeCell ref="F2:F3"/>
    <mergeCell ref="G2:G3"/>
    <mergeCell ref="J2:J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2016-12-19T06:30:50Z</cp:lastPrinted>
  <dcterms:created xsi:type="dcterms:W3CDTF">2014-11-28T07:09:23Z</dcterms:created>
  <dcterms:modified xsi:type="dcterms:W3CDTF">2016-12-27T07:34:27Z</dcterms:modified>
  <cp:category/>
  <cp:version/>
  <cp:contentType/>
  <cp:contentStatus/>
</cp:coreProperties>
</file>